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135" windowWidth="27795" windowHeight="13110"/>
  </bookViews>
  <sheets>
    <sheet name="Safer Staffing Jan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H44" i="1"/>
  <c r="F44" i="1"/>
  <c r="AH44" i="1" s="1"/>
  <c r="D44" i="1"/>
  <c r="N43" i="1"/>
  <c r="AI43" i="1" s="1"/>
  <c r="L43" i="1"/>
  <c r="K43" i="1"/>
  <c r="J43" i="1"/>
  <c r="H43" i="1"/>
  <c r="F43" i="1"/>
  <c r="D43" i="1"/>
  <c r="AG43" i="1" s="1"/>
  <c r="N42" i="1"/>
  <c r="M42" i="1"/>
  <c r="L42" i="1"/>
  <c r="K42" i="1"/>
  <c r="J42" i="1"/>
  <c r="H42" i="1"/>
  <c r="F42" i="1"/>
  <c r="AH42" i="1" s="1"/>
  <c r="D42" i="1"/>
  <c r="AJ42" i="1" s="1"/>
  <c r="N41" i="1"/>
  <c r="M41" i="1"/>
  <c r="L41" i="1"/>
  <c r="K41" i="1"/>
  <c r="J41" i="1"/>
  <c r="H41" i="1"/>
  <c r="F41" i="1"/>
  <c r="AH41" i="1" s="1"/>
  <c r="D41" i="1"/>
  <c r="AJ41" i="1" s="1"/>
  <c r="N40" i="1"/>
  <c r="M40" i="1"/>
  <c r="L40" i="1"/>
  <c r="K40" i="1"/>
  <c r="J40" i="1"/>
  <c r="H40" i="1"/>
  <c r="F40" i="1"/>
  <c r="AH40" i="1" s="1"/>
  <c r="D40" i="1"/>
  <c r="AJ40" i="1" s="1"/>
  <c r="N39" i="1"/>
  <c r="M39" i="1"/>
  <c r="L39" i="1"/>
  <c r="K39" i="1"/>
  <c r="J39" i="1"/>
  <c r="H39" i="1"/>
  <c r="F39" i="1"/>
  <c r="AH39" i="1" s="1"/>
  <c r="D39" i="1"/>
  <c r="AJ39" i="1" s="1"/>
  <c r="N38" i="1"/>
  <c r="M38" i="1"/>
  <c r="L38" i="1"/>
  <c r="K38" i="1"/>
  <c r="J38" i="1"/>
  <c r="H38" i="1"/>
  <c r="F38" i="1"/>
  <c r="AH38" i="1" s="1"/>
  <c r="D38" i="1"/>
  <c r="AJ38" i="1" s="1"/>
  <c r="N37" i="1"/>
  <c r="M37" i="1"/>
  <c r="L37" i="1"/>
  <c r="K37" i="1"/>
  <c r="J37" i="1"/>
  <c r="H37" i="1"/>
  <c r="F37" i="1"/>
  <c r="AH37" i="1" s="1"/>
  <c r="D37" i="1"/>
  <c r="AJ37" i="1" s="1"/>
  <c r="N36" i="1"/>
  <c r="M36" i="1"/>
  <c r="L36" i="1"/>
  <c r="K36" i="1"/>
  <c r="J36" i="1"/>
  <c r="H36" i="1"/>
  <c r="F36" i="1"/>
  <c r="AH36" i="1" s="1"/>
  <c r="D36" i="1"/>
  <c r="AJ36" i="1" s="1"/>
  <c r="N35" i="1"/>
  <c r="M35" i="1"/>
  <c r="L35" i="1"/>
  <c r="K35" i="1"/>
  <c r="J35" i="1"/>
  <c r="H35" i="1"/>
  <c r="F35" i="1"/>
  <c r="AH35" i="1" s="1"/>
  <c r="D35" i="1"/>
  <c r="AJ35" i="1" s="1"/>
  <c r="N34" i="1"/>
  <c r="M34" i="1"/>
  <c r="L34" i="1"/>
  <c r="K34" i="1"/>
  <c r="J34" i="1"/>
  <c r="H34" i="1"/>
  <c r="F34" i="1"/>
  <c r="AH34" i="1" s="1"/>
  <c r="D34" i="1"/>
  <c r="N33" i="1"/>
  <c r="M33" i="1"/>
  <c r="L33" i="1"/>
  <c r="K33" i="1"/>
  <c r="J33" i="1"/>
  <c r="H33" i="1"/>
  <c r="F33" i="1"/>
  <c r="AH33" i="1" s="1"/>
  <c r="D33" i="1"/>
  <c r="AG33" i="1" s="1"/>
  <c r="N32" i="1"/>
  <c r="M32" i="1"/>
  <c r="L32" i="1"/>
  <c r="K32" i="1"/>
  <c r="J32" i="1"/>
  <c r="H32" i="1"/>
  <c r="F32" i="1"/>
  <c r="D32" i="1"/>
  <c r="N31" i="1"/>
  <c r="M31" i="1"/>
  <c r="L31" i="1"/>
  <c r="K31" i="1"/>
  <c r="J31" i="1"/>
  <c r="H31" i="1"/>
  <c r="F31" i="1"/>
  <c r="AH31" i="1" s="1"/>
  <c r="D31" i="1"/>
  <c r="AG31" i="1" s="1"/>
  <c r="N30" i="1"/>
  <c r="M30" i="1"/>
  <c r="L30" i="1"/>
  <c r="K30" i="1"/>
  <c r="J30" i="1"/>
  <c r="H30" i="1"/>
  <c r="F30" i="1"/>
  <c r="AH30" i="1" s="1"/>
  <c r="D30" i="1"/>
  <c r="N29" i="1"/>
  <c r="M29" i="1"/>
  <c r="L29" i="1"/>
  <c r="K29" i="1"/>
  <c r="J29" i="1"/>
  <c r="H29" i="1"/>
  <c r="F29" i="1"/>
  <c r="AH29" i="1" s="1"/>
  <c r="D29" i="1"/>
  <c r="AG29" i="1" s="1"/>
  <c r="N28" i="1"/>
  <c r="M28" i="1"/>
  <c r="L28" i="1"/>
  <c r="K28" i="1"/>
  <c r="J28" i="1"/>
  <c r="H28" i="1"/>
  <c r="F28" i="1"/>
  <c r="D28" i="1"/>
  <c r="N27" i="1"/>
  <c r="M27" i="1"/>
  <c r="L27" i="1"/>
  <c r="K27" i="1"/>
  <c r="J27" i="1"/>
  <c r="H27" i="1"/>
  <c r="F27" i="1"/>
  <c r="AH27" i="1" s="1"/>
  <c r="D27" i="1"/>
  <c r="AG27" i="1" s="1"/>
  <c r="N26" i="1"/>
  <c r="M26" i="1"/>
  <c r="L26" i="1"/>
  <c r="K26" i="1"/>
  <c r="J26" i="1"/>
  <c r="H26" i="1"/>
  <c r="F26" i="1"/>
  <c r="AH26" i="1" s="1"/>
  <c r="D26" i="1"/>
  <c r="N25" i="1"/>
  <c r="M25" i="1" s="1"/>
  <c r="L25" i="1"/>
  <c r="K25" i="1"/>
  <c r="J25" i="1"/>
  <c r="H25" i="1"/>
  <c r="F25" i="1"/>
  <c r="AH25" i="1" s="1"/>
  <c r="D25" i="1"/>
  <c r="AG25" i="1" s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H23" i="1"/>
  <c r="F23" i="1"/>
  <c r="AH23" i="1" s="1"/>
  <c r="D23" i="1"/>
  <c r="AG23" i="1" s="1"/>
  <c r="N22" i="1"/>
  <c r="M22" i="1"/>
  <c r="J22" i="1"/>
  <c r="I22" i="1"/>
  <c r="H22" i="1"/>
  <c r="F22" i="1"/>
  <c r="AH22" i="1" s="1"/>
  <c r="E22" i="1"/>
  <c r="D22" i="1"/>
  <c r="N21" i="1"/>
  <c r="M21" i="1"/>
  <c r="L21" i="1"/>
  <c r="K21" i="1"/>
  <c r="J21" i="1"/>
  <c r="H21" i="1"/>
  <c r="F21" i="1"/>
  <c r="AH21" i="1" s="1"/>
  <c r="D21" i="1"/>
  <c r="AG21" i="1" s="1"/>
  <c r="N19" i="1"/>
  <c r="M19" i="1"/>
  <c r="L19" i="1"/>
  <c r="K19" i="1"/>
  <c r="J19" i="1"/>
  <c r="H19" i="1"/>
  <c r="F19" i="1"/>
  <c r="D19" i="1"/>
  <c r="N18" i="1"/>
  <c r="M18" i="1"/>
  <c r="L18" i="1"/>
  <c r="K18" i="1"/>
  <c r="J18" i="1"/>
  <c r="H18" i="1"/>
  <c r="F18" i="1"/>
  <c r="AH18" i="1" s="1"/>
  <c r="D18" i="1"/>
  <c r="AG18" i="1" s="1"/>
  <c r="N17" i="1"/>
  <c r="M17" i="1"/>
  <c r="L17" i="1"/>
  <c r="K17" i="1"/>
  <c r="J17" i="1"/>
  <c r="H17" i="1"/>
  <c r="F17" i="1"/>
  <c r="AH17" i="1" s="1"/>
  <c r="D17" i="1"/>
  <c r="N16" i="1"/>
  <c r="M16" i="1"/>
  <c r="L16" i="1"/>
  <c r="K16" i="1"/>
  <c r="J16" i="1"/>
  <c r="H16" i="1"/>
  <c r="F16" i="1"/>
  <c r="AH16" i="1" s="1"/>
  <c r="D16" i="1"/>
  <c r="AG16" i="1" s="1"/>
  <c r="N15" i="1"/>
  <c r="M15" i="1"/>
  <c r="L15" i="1"/>
  <c r="K15" i="1"/>
  <c r="J15" i="1"/>
  <c r="H15" i="1"/>
  <c r="F15" i="1"/>
  <c r="AH15" i="1" s="1"/>
  <c r="D15" i="1"/>
  <c r="N14" i="1"/>
  <c r="M14" i="1"/>
  <c r="L14" i="1"/>
  <c r="K14" i="1"/>
  <c r="J14" i="1"/>
  <c r="H14" i="1"/>
  <c r="F14" i="1"/>
  <c r="AH14" i="1" s="1"/>
  <c r="D14" i="1"/>
  <c r="N13" i="1"/>
  <c r="M13" i="1"/>
  <c r="L13" i="1"/>
  <c r="K13" i="1"/>
  <c r="J13" i="1"/>
  <c r="H13" i="1"/>
  <c r="F13" i="1"/>
  <c r="AH13" i="1" s="1"/>
  <c r="D13" i="1"/>
  <c r="AG13" i="1" s="1"/>
  <c r="N12" i="1"/>
  <c r="M12" i="1"/>
  <c r="L12" i="1"/>
  <c r="K12" i="1"/>
  <c r="J12" i="1"/>
  <c r="H12" i="1"/>
  <c r="F12" i="1"/>
  <c r="AH12" i="1" s="1"/>
  <c r="D12" i="1"/>
  <c r="N11" i="1"/>
  <c r="M11" i="1"/>
  <c r="L11" i="1"/>
  <c r="K11" i="1"/>
  <c r="J11" i="1"/>
  <c r="H11" i="1"/>
  <c r="F11" i="1"/>
  <c r="AH11" i="1" s="1"/>
  <c r="D11" i="1"/>
  <c r="AG11" i="1" s="1"/>
  <c r="N10" i="1"/>
  <c r="M10" i="1"/>
  <c r="L10" i="1"/>
  <c r="K10" i="1"/>
  <c r="J10" i="1"/>
  <c r="H10" i="1"/>
  <c r="F10" i="1"/>
  <c r="AH10" i="1" s="1"/>
  <c r="D10" i="1"/>
  <c r="N9" i="1"/>
  <c r="M9" i="1"/>
  <c r="L9" i="1"/>
  <c r="K9" i="1"/>
  <c r="J9" i="1"/>
  <c r="I9" i="1"/>
  <c r="H9" i="1"/>
  <c r="S9" i="1" s="1"/>
  <c r="G9" i="1"/>
  <c r="F9" i="1"/>
  <c r="AH9" i="1" s="1"/>
  <c r="E9" i="1"/>
  <c r="D9" i="1"/>
  <c r="AJ9" i="1" s="1"/>
  <c r="C9" i="1"/>
  <c r="N8" i="1"/>
  <c r="L8" i="1"/>
  <c r="K8" i="1"/>
  <c r="J8" i="1"/>
  <c r="H8" i="1"/>
  <c r="F8" i="1"/>
  <c r="D8" i="1"/>
  <c r="AJ8" i="1" s="1"/>
  <c r="N7" i="1"/>
  <c r="M7" i="1"/>
  <c r="L7" i="1"/>
  <c r="K7" i="1"/>
  <c r="J7" i="1"/>
  <c r="H7" i="1"/>
  <c r="F7" i="1"/>
  <c r="AH7" i="1" s="1"/>
  <c r="D7" i="1"/>
  <c r="AJ7" i="1" s="1"/>
  <c r="N6" i="1"/>
  <c r="M6" i="1"/>
  <c r="L6" i="1"/>
  <c r="K6" i="1"/>
  <c r="J6" i="1"/>
  <c r="H6" i="1"/>
  <c r="F6" i="1"/>
  <c r="AH6" i="1" s="1"/>
  <c r="D6" i="1"/>
  <c r="AJ6" i="1" s="1"/>
  <c r="N5" i="1"/>
  <c r="M5" i="1"/>
  <c r="L5" i="1"/>
  <c r="K5" i="1"/>
  <c r="J5" i="1"/>
  <c r="H5" i="1"/>
  <c r="F5" i="1"/>
  <c r="AH5" i="1" s="1"/>
  <c r="D5" i="1"/>
  <c r="AJ5" i="1" s="1"/>
  <c r="N4" i="1"/>
  <c r="M4" i="1"/>
  <c r="L4" i="1"/>
  <c r="K4" i="1"/>
  <c r="J4" i="1"/>
  <c r="H4" i="1"/>
  <c r="F4" i="1"/>
  <c r="AH4" i="1" s="1"/>
  <c r="D4" i="1"/>
  <c r="AJ4" i="1" s="1"/>
  <c r="T9" i="1" l="1"/>
  <c r="Z9" i="1" s="1"/>
  <c r="AJ15" i="1"/>
  <c r="AJ18" i="1"/>
  <c r="AJ21" i="1"/>
  <c r="T22" i="1"/>
  <c r="AJ23" i="1"/>
  <c r="S24" i="1"/>
  <c r="T24" i="1"/>
  <c r="AJ25" i="1"/>
  <c r="AJ31" i="1"/>
  <c r="AJ33" i="1"/>
  <c r="AJ44" i="1"/>
  <c r="AJ11" i="1"/>
  <c r="AJ13" i="1"/>
  <c r="AJ16" i="1"/>
  <c r="AJ27" i="1"/>
  <c r="AJ29" i="1"/>
  <c r="AG4" i="1"/>
  <c r="AG6" i="1"/>
  <c r="AH8" i="1"/>
  <c r="P9" i="1"/>
  <c r="AG9" i="1"/>
  <c r="AJ10" i="1"/>
  <c r="AG10" i="1"/>
  <c r="AJ22" i="1"/>
  <c r="AG22" i="1"/>
  <c r="Q22" i="1"/>
  <c r="AC22" i="1" s="1"/>
  <c r="AJ24" i="1"/>
  <c r="AG24" i="1"/>
  <c r="P24" i="1"/>
  <c r="AH24" i="1"/>
  <c r="Q24" i="1"/>
  <c r="AC24" i="1" s="1"/>
  <c r="Z24" i="1"/>
  <c r="AJ30" i="1"/>
  <c r="AG30" i="1"/>
  <c r="AH32" i="1"/>
  <c r="AG5" i="1"/>
  <c r="AG7" i="1"/>
  <c r="AG8" i="1"/>
  <c r="Q9" i="1"/>
  <c r="AJ12" i="1"/>
  <c r="AG12" i="1"/>
  <c r="AJ14" i="1"/>
  <c r="AG14" i="1"/>
  <c r="AJ17" i="1"/>
  <c r="AG17" i="1"/>
  <c r="AH19" i="1"/>
  <c r="AJ26" i="1"/>
  <c r="AG26" i="1"/>
  <c r="AH28" i="1"/>
  <c r="AJ34" i="1"/>
  <c r="AG34" i="1"/>
  <c r="AJ19" i="1"/>
  <c r="AG19" i="1"/>
  <c r="AJ28" i="1"/>
  <c r="AG28" i="1"/>
  <c r="AJ32" i="1"/>
  <c r="AG32" i="1"/>
  <c r="AG15" i="1"/>
  <c r="AG35" i="1"/>
  <c r="AG37" i="1"/>
  <c r="AG39" i="1"/>
  <c r="AG41" i="1"/>
  <c r="AH43" i="1"/>
  <c r="AJ43" i="1"/>
  <c r="AG36" i="1"/>
  <c r="AG38" i="1"/>
  <c r="AG40" i="1"/>
  <c r="AG42" i="1"/>
  <c r="AG44" i="1"/>
  <c r="AC9" i="1" l="1"/>
  <c r="AB24" i="1"/>
  <c r="Y24" i="1"/>
  <c r="AB9" i="1"/>
  <c r="Y9" i="1"/>
  <c r="R43" i="1" l="1"/>
  <c r="U43" i="1"/>
  <c r="E14" i="1" l="1"/>
  <c r="Q14" i="1" s="1"/>
  <c r="C15" i="1"/>
  <c r="P15" i="1" s="1"/>
  <c r="G15" i="1"/>
  <c r="S15" i="1" s="1"/>
  <c r="Z15" i="1" s="1"/>
  <c r="G17" i="1"/>
  <c r="S17" i="1" s="1"/>
  <c r="G7" i="1"/>
  <c r="S7" i="1" s="1"/>
  <c r="C17" i="1"/>
  <c r="P17" i="1" s="1"/>
  <c r="E7" i="1"/>
  <c r="Q7" i="1" s="1"/>
  <c r="E41" i="1"/>
  <c r="Q41" i="1" s="1"/>
  <c r="E28" i="1"/>
  <c r="Q28" i="1" s="1"/>
  <c r="I14" i="1"/>
  <c r="T14" i="1" s="1"/>
  <c r="I7" i="1"/>
  <c r="T7" i="1" s="1"/>
  <c r="I15" i="1"/>
  <c r="E15" i="1"/>
  <c r="Q15" i="1" s="1"/>
  <c r="AC15" i="1" s="1"/>
  <c r="AB17" i="1" l="1"/>
  <c r="AB15" i="1"/>
  <c r="Y15" i="1"/>
  <c r="AC14" i="1"/>
  <c r="AC7" i="1"/>
  <c r="Z7" i="1"/>
  <c r="M43" i="1"/>
  <c r="AD43" i="1" s="1"/>
  <c r="C35" i="1"/>
  <c r="P35" i="1" s="1"/>
  <c r="E35" i="1"/>
  <c r="Q35" i="1" s="1"/>
  <c r="G35" i="1"/>
  <c r="S35" i="1" s="1"/>
  <c r="G42" i="1"/>
  <c r="S42" i="1" s="1"/>
  <c r="C42" i="1"/>
  <c r="P42" i="1" s="1"/>
  <c r="E42" i="1"/>
  <c r="Q42" i="1" s="1"/>
  <c r="C37" i="1"/>
  <c r="P37" i="1" s="1"/>
  <c r="G36" i="1"/>
  <c r="S36" i="1" s="1"/>
  <c r="I36" i="1"/>
  <c r="T36" i="1" s="1"/>
  <c r="C28" i="1"/>
  <c r="P28" i="1" s="1"/>
  <c r="I28" i="1"/>
  <c r="T28" i="1" s="1"/>
  <c r="AC28" i="1" s="1"/>
  <c r="C7" i="1"/>
  <c r="P7" i="1" s="1"/>
  <c r="G14" i="1"/>
  <c r="S14" i="1" s="1"/>
  <c r="Z14" i="1" s="1"/>
  <c r="I11" i="1"/>
  <c r="T11" i="1" s="1"/>
  <c r="I17" i="1"/>
  <c r="T17" i="1" s="1"/>
  <c r="Z17" i="1" s="1"/>
  <c r="E11" i="1"/>
  <c r="Q11" i="1" s="1"/>
  <c r="AC11" i="1" s="1"/>
  <c r="C11" i="1"/>
  <c r="P11" i="1" s="1"/>
  <c r="G28" i="1"/>
  <c r="S28" i="1" s="1"/>
  <c r="C14" i="1"/>
  <c r="P14" i="1" s="1"/>
  <c r="E17" i="1"/>
  <c r="Q17" i="1" s="1"/>
  <c r="G11" i="1"/>
  <c r="S11" i="1" s="1"/>
  <c r="E6" i="1"/>
  <c r="Q6" i="1" s="1"/>
  <c r="C34" i="1"/>
  <c r="P34" i="1" s="1"/>
  <c r="G6" i="1"/>
  <c r="S6" i="1" s="1"/>
  <c r="G30" i="1"/>
  <c r="S30" i="1" s="1"/>
  <c r="G38" i="1"/>
  <c r="S38" i="1" s="1"/>
  <c r="I19" i="1"/>
  <c r="T19" i="1" s="1"/>
  <c r="G10" i="1"/>
  <c r="S10" i="1" s="1"/>
  <c r="I27" i="1"/>
  <c r="T27" i="1" s="1"/>
  <c r="E10" i="1"/>
  <c r="Q10" i="1" s="1"/>
  <c r="C23" i="1"/>
  <c r="P23" i="1" s="1"/>
  <c r="C31" i="1"/>
  <c r="P31" i="1" s="1"/>
  <c r="C43" i="1"/>
  <c r="P43" i="1" s="1"/>
  <c r="G4" i="1"/>
  <c r="S4" i="1" s="1"/>
  <c r="G44" i="1"/>
  <c r="S44" i="1" s="1"/>
  <c r="G12" i="1"/>
  <c r="S12" i="1" s="1"/>
  <c r="I25" i="1"/>
  <c r="T25" i="1" s="1"/>
  <c r="I34" i="1"/>
  <c r="T34" i="1" s="1"/>
  <c r="E43" i="1"/>
  <c r="Q43" i="1" s="1"/>
  <c r="C41" i="1"/>
  <c r="P41" i="1" s="1"/>
  <c r="C19" i="1"/>
  <c r="P19" i="1" s="1"/>
  <c r="C13" i="1"/>
  <c r="P13" i="1" s="1"/>
  <c r="E29" i="1"/>
  <c r="Q29" i="1" s="1"/>
  <c r="E33" i="1"/>
  <c r="Q33" i="1" s="1"/>
  <c r="I41" i="1"/>
  <c r="T41" i="1" s="1"/>
  <c r="AC41" i="1" s="1"/>
  <c r="E5" i="1"/>
  <c r="Q5" i="1" s="1"/>
  <c r="E4" i="1"/>
  <c r="Q4" i="1" s="1"/>
  <c r="C25" i="1"/>
  <c r="P25" i="1" s="1"/>
  <c r="C32" i="1"/>
  <c r="P32" i="1" s="1"/>
  <c r="C39" i="1"/>
  <c r="P39" i="1" s="1"/>
  <c r="E8" i="1"/>
  <c r="Q8" i="1" s="1"/>
  <c r="AC8" i="1" s="1"/>
  <c r="I4" i="1"/>
  <c r="T4" i="1" s="1"/>
  <c r="G5" i="1"/>
  <c r="S5" i="1" s="1"/>
  <c r="G29" i="1"/>
  <c r="S29" i="1" s="1"/>
  <c r="G33" i="1"/>
  <c r="S33" i="1" s="1"/>
  <c r="G37" i="1"/>
  <c r="S37" i="1" s="1"/>
  <c r="G41" i="1"/>
  <c r="S41" i="1" s="1"/>
  <c r="Z41" i="1" s="1"/>
  <c r="I18" i="1"/>
  <c r="T18" i="1" s="1"/>
  <c r="I21" i="1"/>
  <c r="T21" i="1" s="1"/>
  <c r="I26" i="1"/>
  <c r="T26" i="1" s="1"/>
  <c r="I31" i="1"/>
  <c r="T31" i="1" s="1"/>
  <c r="I35" i="1"/>
  <c r="T35" i="1" s="1"/>
  <c r="I39" i="1"/>
  <c r="T39" i="1" s="1"/>
  <c r="E44" i="1"/>
  <c r="Q44" i="1" s="1"/>
  <c r="C33" i="1"/>
  <c r="P33" i="1" s="1"/>
  <c r="C44" i="1"/>
  <c r="P44" i="1" s="1"/>
  <c r="C18" i="1"/>
  <c r="P18" i="1" s="1"/>
  <c r="C12" i="1"/>
  <c r="P12" i="1" s="1"/>
  <c r="C8" i="1"/>
  <c r="P8" i="1" s="1"/>
  <c r="E25" i="1"/>
  <c r="Q25" i="1" s="1"/>
  <c r="E30" i="1"/>
  <c r="Q30" i="1" s="1"/>
  <c r="E34" i="1"/>
  <c r="Q34" i="1" s="1"/>
  <c r="AC34" i="1" s="1"/>
  <c r="E38" i="1"/>
  <c r="Q38" i="1" s="1"/>
  <c r="I42" i="1"/>
  <c r="T42" i="1" s="1"/>
  <c r="C4" i="1"/>
  <c r="P4" i="1" s="1"/>
  <c r="C26" i="1"/>
  <c r="P26" i="1" s="1"/>
  <c r="C40" i="1"/>
  <c r="P40" i="1" s="1"/>
  <c r="I5" i="1"/>
  <c r="T5" i="1" s="1"/>
  <c r="G25" i="1"/>
  <c r="S25" i="1" s="1"/>
  <c r="G34" i="1"/>
  <c r="S34" i="1" s="1"/>
  <c r="I13" i="1"/>
  <c r="T13" i="1" s="1"/>
  <c r="I23" i="1"/>
  <c r="T23" i="1" s="1"/>
  <c r="I32" i="1"/>
  <c r="T32" i="1" s="1"/>
  <c r="I40" i="1"/>
  <c r="T40" i="1" s="1"/>
  <c r="E18" i="1"/>
  <c r="Q18" i="1" s="1"/>
  <c r="C21" i="1"/>
  <c r="P21" i="1" s="1"/>
  <c r="E13" i="1"/>
  <c r="Q13" i="1" s="1"/>
  <c r="G23" i="1"/>
  <c r="S23" i="1" s="1"/>
  <c r="G32" i="1"/>
  <c r="S32" i="1" s="1"/>
  <c r="G40" i="1"/>
  <c r="S40" i="1" s="1"/>
  <c r="G18" i="1"/>
  <c r="S18" i="1" s="1"/>
  <c r="G8" i="1"/>
  <c r="S8" i="1" s="1"/>
  <c r="Z8" i="1" s="1"/>
  <c r="I30" i="1"/>
  <c r="T30" i="1" s="1"/>
  <c r="I38" i="1"/>
  <c r="T38" i="1" s="1"/>
  <c r="C30" i="1"/>
  <c r="P30" i="1" s="1"/>
  <c r="E21" i="1"/>
  <c r="Q21" i="1" s="1"/>
  <c r="AC21" i="1" s="1"/>
  <c r="E26" i="1"/>
  <c r="Q26" i="1" s="1"/>
  <c r="E31" i="1"/>
  <c r="Q31" i="1" s="1"/>
  <c r="AC31" i="1" s="1"/>
  <c r="E39" i="1"/>
  <c r="Q39" i="1" s="1"/>
  <c r="I43" i="1"/>
  <c r="T43" i="1" s="1"/>
  <c r="C6" i="1"/>
  <c r="P6" i="1" s="1"/>
  <c r="C5" i="1"/>
  <c r="P5" i="1" s="1"/>
  <c r="C29" i="1"/>
  <c r="P29" i="1" s="1"/>
  <c r="C36" i="1"/>
  <c r="P36" i="1" s="1"/>
  <c r="I6" i="1"/>
  <c r="T6" i="1" s="1"/>
  <c r="G21" i="1"/>
  <c r="S21" i="1" s="1"/>
  <c r="Z21" i="1" s="1"/>
  <c r="G26" i="1"/>
  <c r="S26" i="1" s="1"/>
  <c r="G31" i="1"/>
  <c r="S31" i="1" s="1"/>
  <c r="Z31" i="1" s="1"/>
  <c r="G39" i="1"/>
  <c r="S39" i="1" s="1"/>
  <c r="G43" i="1"/>
  <c r="S43" i="1" s="1"/>
  <c r="Z43" i="1" s="1"/>
  <c r="I10" i="1"/>
  <c r="T10" i="1" s="1"/>
  <c r="G19" i="1"/>
  <c r="S19" i="1" s="1"/>
  <c r="Z19" i="1" s="1"/>
  <c r="G13" i="1"/>
  <c r="S13" i="1" s="1"/>
  <c r="Z13" i="1" s="1"/>
  <c r="I29" i="1"/>
  <c r="T29" i="1" s="1"/>
  <c r="I33" i="1"/>
  <c r="T33" i="1" s="1"/>
  <c r="I37" i="1"/>
  <c r="T37" i="1" s="1"/>
  <c r="C27" i="1"/>
  <c r="P27" i="1" s="1"/>
  <c r="C38" i="1"/>
  <c r="P38" i="1" s="1"/>
  <c r="E19" i="1"/>
  <c r="Q19" i="1" s="1"/>
  <c r="AC19" i="1" s="1"/>
  <c r="C10" i="1"/>
  <c r="P10" i="1" s="1"/>
  <c r="E23" i="1"/>
  <c r="Q23" i="1" s="1"/>
  <c r="E27" i="1"/>
  <c r="Q27" i="1" s="1"/>
  <c r="AC27" i="1" s="1"/>
  <c r="E32" i="1"/>
  <c r="Q32" i="1" s="1"/>
  <c r="AC32" i="1" s="1"/>
  <c r="E36" i="1"/>
  <c r="Q36" i="1" s="1"/>
  <c r="E40" i="1"/>
  <c r="Q40" i="1" s="1"/>
  <c r="I44" i="1"/>
  <c r="T44" i="1" s="1"/>
  <c r="AC40" i="1" l="1"/>
  <c r="AC23" i="1"/>
  <c r="Z26" i="1"/>
  <c r="AC26" i="1"/>
  <c r="Z18" i="1"/>
  <c r="Z40" i="1"/>
  <c r="Z32" i="1"/>
  <c r="Z23" i="1"/>
  <c r="AC13" i="1"/>
  <c r="Z28" i="1"/>
  <c r="AC17" i="1"/>
  <c r="AC36" i="1"/>
  <c r="Z39" i="1"/>
  <c r="AC39" i="1"/>
  <c r="AC18" i="1"/>
  <c r="Z34" i="1"/>
  <c r="Z25" i="1"/>
  <c r="AC25" i="1"/>
  <c r="Z11" i="1"/>
  <c r="Y27" i="1"/>
  <c r="AB21" i="1"/>
  <c r="Y21" i="1"/>
  <c r="AC38" i="1"/>
  <c r="AC30" i="1"/>
  <c r="AB8" i="1"/>
  <c r="Y8" i="1"/>
  <c r="Y18" i="1"/>
  <c r="AB18" i="1"/>
  <c r="AB44" i="1"/>
  <c r="Y44" i="1"/>
  <c r="AB33" i="1"/>
  <c r="Y33" i="1"/>
  <c r="AC44" i="1"/>
  <c r="Z37" i="1"/>
  <c r="Z33" i="1"/>
  <c r="Z29" i="1"/>
  <c r="Z5" i="1"/>
  <c r="AB39" i="1"/>
  <c r="Y39" i="1"/>
  <c r="AB32" i="1"/>
  <c r="Y32" i="1"/>
  <c r="AB25" i="1"/>
  <c r="Y25" i="1"/>
  <c r="AC4" i="1"/>
  <c r="AC5" i="1"/>
  <c r="AC33" i="1"/>
  <c r="AC29" i="1"/>
  <c r="AB13" i="1"/>
  <c r="Y13" i="1"/>
  <c r="AB19" i="1"/>
  <c r="Y19" i="1"/>
  <c r="AC43" i="1"/>
  <c r="AB7" i="1"/>
  <c r="Y7" i="1"/>
  <c r="AB28" i="1"/>
  <c r="Y28" i="1"/>
  <c r="Z36" i="1"/>
  <c r="C22" i="1"/>
  <c r="P22" i="1" s="1"/>
  <c r="G22" i="1"/>
  <c r="S22" i="1" s="1"/>
  <c r="Z22" i="1" s="1"/>
  <c r="Y17" i="1"/>
  <c r="AB10" i="1"/>
  <c r="Y10" i="1"/>
  <c r="AB38" i="1"/>
  <c r="Y38" i="1"/>
  <c r="AB36" i="1"/>
  <c r="Y36" i="1"/>
  <c r="AB29" i="1"/>
  <c r="Y29" i="1"/>
  <c r="AB5" i="1"/>
  <c r="Y5" i="1"/>
  <c r="AB6" i="1"/>
  <c r="Y6" i="1"/>
  <c r="AB30" i="1"/>
  <c r="Y30" i="1"/>
  <c r="AB40" i="1"/>
  <c r="Y40" i="1"/>
  <c r="AB26" i="1"/>
  <c r="Y26" i="1"/>
  <c r="AB4" i="1"/>
  <c r="Y4" i="1"/>
  <c r="AB12" i="1"/>
  <c r="AB41" i="1"/>
  <c r="Y41" i="1"/>
  <c r="Z44" i="1"/>
  <c r="Z4" i="1"/>
  <c r="AB43" i="1"/>
  <c r="Y43" i="1"/>
  <c r="Y31" i="1"/>
  <c r="AB31" i="1"/>
  <c r="Y23" i="1"/>
  <c r="AB23" i="1"/>
  <c r="AC10" i="1"/>
  <c r="Z10" i="1"/>
  <c r="Z38" i="1"/>
  <c r="Z30" i="1"/>
  <c r="Z6" i="1"/>
  <c r="AB34" i="1"/>
  <c r="Y34" i="1"/>
  <c r="AC6" i="1"/>
  <c r="AB14" i="1"/>
  <c r="Y14" i="1"/>
  <c r="Y11" i="1"/>
  <c r="AB11" i="1"/>
  <c r="AB37" i="1"/>
  <c r="AC42" i="1"/>
  <c r="AB42" i="1"/>
  <c r="Y42" i="1"/>
  <c r="Z42" i="1"/>
  <c r="Z35" i="1"/>
  <c r="AC35" i="1"/>
  <c r="AB35" i="1"/>
  <c r="Y35" i="1"/>
  <c r="I12" i="1"/>
  <c r="T12" i="1" s="1"/>
  <c r="Z12" i="1" s="1"/>
  <c r="E12" i="1"/>
  <c r="Q12" i="1" s="1"/>
  <c r="G27" i="1"/>
  <c r="S27" i="1" s="1"/>
  <c r="Z27" i="1" s="1"/>
  <c r="E37" i="1"/>
  <c r="Q37" i="1" s="1"/>
  <c r="AC37" i="1" s="1"/>
  <c r="I16" i="1"/>
  <c r="T16" i="1" s="1"/>
  <c r="G16" i="1"/>
  <c r="S16" i="1" s="1"/>
  <c r="C16" i="1"/>
  <c r="P16" i="1" s="1"/>
  <c r="E16" i="1"/>
  <c r="Q16" i="1" s="1"/>
  <c r="AC12" i="1" l="1"/>
  <c r="AC16" i="1"/>
  <c r="Z16" i="1"/>
  <c r="AB16" i="1"/>
  <c r="Y16" i="1"/>
  <c r="Y12" i="1"/>
  <c r="AB27" i="1"/>
  <c r="Y37" i="1"/>
  <c r="AB22" i="1"/>
  <c r="Y22" i="1"/>
</calcChain>
</file>

<file path=xl/sharedStrings.xml><?xml version="1.0" encoding="utf-8"?>
<sst xmlns="http://schemas.openxmlformats.org/spreadsheetml/2006/main" count="91" uniqueCount="66">
  <si>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</si>
  <si>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</si>
  <si>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</si>
  <si>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</si>
  <si>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</si>
  <si>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</si>
  <si>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</si>
  <si>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</si>
  <si>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</si>
  <si>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</si>
  <si>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</si>
  <si>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</si>
  <si>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</si>
  <si>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</si>
  <si>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</si>
  <si>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</si>
  <si>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</si>
  <si>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</si>
  <si>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</si>
  <si>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</si>
  <si>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</si>
  <si>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</si>
  <si>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</si>
  <si>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</si>
  <si>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</si>
  <si>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</t>
  </si>
  <si>
    <t>AVENING</t>
  </si>
  <si>
    <t>BIBURY</t>
  </si>
  <si>
    <t>CARDIAC</t>
  </si>
  <si>
    <t>n/a</t>
  </si>
  <si>
    <t>DCC</t>
  </si>
  <si>
    <t>DIXTON</t>
  </si>
  <si>
    <t>GUITING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</si>
  <si>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</si>
  <si>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</si>
  <si>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</si>
  <si>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</si>
  <si>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</si>
  <si>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</si>
  <si>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</si>
  <si>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STROUD MATERNITY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</si>
  <si>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</si>
  <si>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</si>
  <si>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</si>
  <si>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</si>
  <si>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</si>
  <si>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</si>
  <si>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</si>
  <si>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</si>
  <si>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</si>
  <si>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3B</t>
  </si>
  <si>
    <t>4A</t>
  </si>
  <si>
    <t>4B</t>
  </si>
  <si>
    <t>5A/SAU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</si>
  <si>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</si>
  <si>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</si>
  <si>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</si>
  <si>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</si>
  <si>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</si>
  <si>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</si>
  <si>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</si>
  <si>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</si>
  <si>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</si>
  <si>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GALLERY WING 1</t>
  </si>
  <si>
    <t>MATERNITY</t>
  </si>
  <si>
    <r>
      <rPr>
        <b/>
        <u/>
        <sz val="11"/>
        <color theme="1"/>
        <rFont val="Calibri"/>
        <family val="2"/>
        <scheme val="minor"/>
      </rPr>
      <t xml:space="preserve">ANNEX A
</t>
    </r>
    <r>
      <rPr>
        <sz val="11"/>
        <color theme="1"/>
        <rFont val="Calibri"/>
        <family val="2"/>
        <scheme val="minor"/>
      </rPr>
      <t xml:space="preserve">NURSING STAFF FILL RATES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</si>
</sst>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3" borderId="13" applyNumberFormat="0" applyProtection="0">
      <alignment horizontal="center"/>
    </xf>
  </cellStyleXfs>
  <cellXfs count="81">
    <xf numFmtId="0" fontId="0" fillId="0" borderId="0" xfId="0"/>
    <xf numFmtId="10" fontId="1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16" fontId="2" fillId="0" borderId="0" xfId="0" applyNumberFormat="1" applyFont="1" applyFill="1" applyBorder="1" applyAlignment="1" applyProtection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center" vertical="center" wrapText="1"/>
    </xf>
    <xf numFmtId="1" fontId="2" fillId="2" borderId="1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7" fillId="3" borderId="14" xfId="1" applyFont="1" applyFill="1" applyBorder="1" applyAlignment="1">
      <alignment horizontal="center"/>
    </xf>
    <xf numFmtId="164" fontId="0" fillId="0" borderId="15" xfId="0" applyNumberFormat="1" applyFont="1" applyBorder="1"/>
    <xf numFmtId="164" fontId="0" fillId="0" borderId="16" xfId="0" applyNumberFormat="1" applyFont="1" applyBorder="1"/>
    <xf numFmtId="164" fontId="0" fillId="0" borderId="0" xfId="0" applyNumberFormat="1" applyFont="1" applyBorder="1"/>
    <xf numFmtId="10" fontId="0" fillId="0" borderId="2" xfId="0" applyNumberFormat="1" applyFont="1" applyBorder="1"/>
    <xf numFmtId="10" fontId="0" fillId="4" borderId="2" xfId="0" applyNumberFormat="1" applyFont="1" applyFill="1" applyBorder="1"/>
    <xf numFmtId="1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4" borderId="2" xfId="0" applyNumberFormat="1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164" fontId="0" fillId="0" borderId="19" xfId="0" applyNumberFormat="1" applyFont="1" applyBorder="1"/>
    <xf numFmtId="164" fontId="0" fillId="0" borderId="20" xfId="0" applyNumberFormat="1" applyFont="1" applyBorder="1"/>
    <xf numFmtId="10" fontId="0" fillId="4" borderId="6" xfId="0" applyNumberFormat="1" applyFont="1" applyFill="1" applyBorder="1"/>
    <xf numFmtId="0" fontId="7" fillId="0" borderId="0" xfId="1" applyFont="1" applyFill="1" applyBorder="1" applyAlignment="1">
      <alignment horizontal="center"/>
    </xf>
    <xf numFmtId="164" fontId="0" fillId="0" borderId="0" xfId="0" applyNumberFormat="1" applyFont="1" applyFill="1" applyBorder="1"/>
    <xf numFmtId="10" fontId="0" fillId="0" borderId="0" xfId="0" applyNumberFormat="1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164" fontId="0" fillId="0" borderId="22" xfId="0" applyNumberFormat="1" applyFont="1" applyBorder="1"/>
    <xf numFmtId="164" fontId="0" fillId="0" borderId="23" xfId="0" applyNumberFormat="1" applyFont="1" applyBorder="1"/>
    <xf numFmtId="10" fontId="0" fillId="4" borderId="12" xfId="0" applyNumberFormat="1" applyFont="1" applyFill="1" applyBorder="1"/>
    <xf numFmtId="0" fontId="7" fillId="3" borderId="13" xfId="1" applyFont="1" applyFill="1" applyBorder="1" applyAlignment="1">
      <alignment horizontal="center"/>
    </xf>
    <xf numFmtId="164" fontId="0" fillId="0" borderId="24" xfId="0" applyNumberFormat="1" applyFont="1" applyBorder="1"/>
    <xf numFmtId="164" fontId="0" fillId="0" borderId="25" xfId="0" applyNumberFormat="1" applyFont="1" applyBorder="1"/>
    <xf numFmtId="10" fontId="0" fillId="5" borderId="2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/>
    <xf numFmtId="2" fontId="0" fillId="0" borderId="25" xfId="0" applyNumberFormat="1" applyFont="1" applyBorder="1"/>
    <xf numFmtId="164" fontId="0" fillId="0" borderId="0" xfId="0" applyNumberFormat="1" applyFont="1"/>
    <xf numFmtId="10" fontId="0" fillId="0" borderId="0" xfId="0" applyNumberFormat="1" applyFont="1"/>
    <xf numFmtId="16" fontId="2" fillId="2" borderId="6" xfId="0" applyNumberFormat="1" applyFont="1" applyFill="1" applyBorder="1" applyAlignment="1" applyProtection="1">
      <alignment horizontal="center" vertical="center" wrapText="1"/>
    </xf>
    <xf numFmtId="16" fontId="2" fillId="2" borderId="12" xfId="0" applyNumberFormat="1" applyFont="1" applyFill="1" applyBorder="1" applyAlignment="1" applyProtection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16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 applyProtection="1">
      <alignment horizontal="center" vertical="center" wrapText="1"/>
    </xf>
    <xf numFmtId="16" fontId="2" fillId="2" borderId="5" xfId="0" applyNumberFormat="1" applyFont="1" applyFill="1" applyBorder="1" applyAlignment="1" applyProtection="1">
      <alignment horizontal="center" vertical="center" wrapText="1"/>
    </xf>
    <xf numFmtId="17" fontId="6" fillId="0" borderId="8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164" fontId="0" fillId="0" borderId="27" xfId="0" applyNumberFormat="1" applyFont="1" applyBorder="1"/>
    <xf numFmtId="164" fontId="0" fillId="0" borderId="28" xfId="0" applyNumberFormat="1" applyFont="1" applyBorder="1"/>
    <xf numFmtId="164" fontId="0" fillId="0" borderId="26" xfId="0" applyNumberFormat="1" applyFont="1" applyBorder="1"/>
    <xf numFmtId="0" fontId="0" fillId="0" borderId="26" xfId="0" applyFont="1" applyBorder="1"/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/>
    <xf numFmtId="0" fontId="0" fillId="0" borderId="31" xfId="0" applyFont="1" applyBorder="1"/>
    <xf numFmtId="0" fontId="0" fillId="0" borderId="32" xfId="0" applyFont="1" applyBorder="1" applyAlignment="1">
      <alignment horizontal="left" vertical="top" wrapText="1"/>
    </xf>
    <xf numFmtId="17" fontId="6" fillId="0" borderId="33" xfId="0" applyNumberFormat="1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</cellXfs>
  <cellStyles count="2">
    <cellStyle name="Normal" xfId="0" builtinId="0"/>
    <cellStyle name="TitleCenterColouredBold" xfId="1"/>
  </cellStyles>
  <dxfs count="22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19-20/Working%20File/Safer%20Staffing%20Summary_Ja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  <sheetName val="NewHarmFree"/>
      <sheetName val="CHPPD"/>
    </sheetNames>
    <sheetDataSet>
      <sheetData sheetId="0">
        <row r="4">
          <cell r="B4" t="str">
            <v>ACUC</v>
          </cell>
          <cell r="W4">
            <v>1</v>
          </cell>
        </row>
        <row r="5">
          <cell r="B5" t="str">
            <v>ALSTONE</v>
          </cell>
          <cell r="W5">
            <v>1</v>
          </cell>
        </row>
        <row r="6">
          <cell r="B6" t="str">
            <v>AVENING</v>
          </cell>
          <cell r="W6">
            <v>0.5</v>
          </cell>
        </row>
        <row r="7">
          <cell r="B7" t="str">
            <v>BIBURY</v>
          </cell>
          <cell r="W7">
            <v>1</v>
          </cell>
        </row>
        <row r="8">
          <cell r="B8" t="str">
            <v>CARDIAC</v>
          </cell>
          <cell r="W8">
            <v>1</v>
          </cell>
        </row>
        <row r="9">
          <cell r="B9" t="str">
            <v>DCC</v>
          </cell>
          <cell r="W9">
            <v>0.875</v>
          </cell>
        </row>
        <row r="10">
          <cell r="B10" t="str">
            <v>DIXTON</v>
          </cell>
          <cell r="W10">
            <v>0.92310000000000003</v>
          </cell>
        </row>
        <row r="11">
          <cell r="B11" t="str">
            <v>GUITING</v>
          </cell>
          <cell r="W11">
            <v>1</v>
          </cell>
        </row>
        <row r="12">
          <cell r="B12" t="str">
            <v>KNIGHTSBRIDGE</v>
          </cell>
          <cell r="W12">
            <v>1</v>
          </cell>
        </row>
        <row r="13">
          <cell r="B13" t="str">
            <v>LILLEYBROOK</v>
          </cell>
          <cell r="W13">
            <v>1</v>
          </cell>
        </row>
        <row r="14">
          <cell r="B14" t="str">
            <v>PRESCOTT</v>
          </cell>
          <cell r="W14">
            <v>0.9355</v>
          </cell>
        </row>
        <row r="15">
          <cell r="B15" t="str">
            <v>RENDCOMB</v>
          </cell>
          <cell r="W15">
            <v>1</v>
          </cell>
        </row>
        <row r="16">
          <cell r="B16" t="str">
            <v>RYEWORTH</v>
          </cell>
          <cell r="W16">
            <v>1</v>
          </cell>
        </row>
        <row r="17">
          <cell r="B17" t="str">
            <v>SNOWSHILL</v>
          </cell>
          <cell r="W17">
            <v>0.94120000000000004</v>
          </cell>
        </row>
        <row r="18">
          <cell r="B18" t="str">
            <v>WOODMANCOTE</v>
          </cell>
          <cell r="W18">
            <v>0.95</v>
          </cell>
        </row>
        <row r="21">
          <cell r="B21" t="str">
            <v>AMU</v>
          </cell>
          <cell r="W21">
            <v>0.94739999999999991</v>
          </cell>
        </row>
        <row r="22">
          <cell r="B22" t="str">
            <v>FRAILTY UNIT</v>
          </cell>
          <cell r="W22"/>
        </row>
        <row r="23">
          <cell r="B23" t="str">
            <v>CARDIOLOGY</v>
          </cell>
          <cell r="W23">
            <v>0.9375</v>
          </cell>
        </row>
        <row r="24">
          <cell r="B24" t="str">
            <v>DCC</v>
          </cell>
          <cell r="W24">
            <v>0.9</v>
          </cell>
        </row>
        <row r="25">
          <cell r="B25" t="str">
            <v>SCBU</v>
          </cell>
          <cell r="W25">
            <v>1</v>
          </cell>
        </row>
        <row r="27">
          <cell r="B27" t="str">
            <v>2A</v>
          </cell>
          <cell r="W27"/>
        </row>
        <row r="28">
          <cell r="B28" t="str">
            <v>2B</v>
          </cell>
          <cell r="W28">
            <v>1</v>
          </cell>
        </row>
        <row r="29">
          <cell r="B29" t="str">
            <v>3A</v>
          </cell>
          <cell r="W29">
            <v>0.9667</v>
          </cell>
        </row>
        <row r="30">
          <cell r="B30" t="str">
            <v>3B</v>
          </cell>
          <cell r="W30">
            <v>1</v>
          </cell>
        </row>
        <row r="31">
          <cell r="B31" t="str">
            <v>4A</v>
          </cell>
          <cell r="W31">
            <v>1</v>
          </cell>
        </row>
        <row r="32">
          <cell r="B32" t="str">
            <v>4B</v>
          </cell>
          <cell r="W32">
            <v>0.93100000000000005</v>
          </cell>
        </row>
        <row r="33">
          <cell r="B33" t="str">
            <v>5A/SAU</v>
          </cell>
          <cell r="W33">
            <v>1</v>
          </cell>
        </row>
        <row r="34">
          <cell r="B34" t="str">
            <v>5B</v>
          </cell>
          <cell r="W34">
            <v>0.94290000000000007</v>
          </cell>
        </row>
        <row r="35">
          <cell r="B35" t="str">
            <v>6A</v>
          </cell>
          <cell r="W35">
            <v>0.96430000000000005</v>
          </cell>
        </row>
        <row r="36">
          <cell r="B36" t="str">
            <v>6B</v>
          </cell>
          <cell r="W36">
            <v>0.95</v>
          </cell>
        </row>
        <row r="37">
          <cell r="B37" t="str">
            <v>7A</v>
          </cell>
          <cell r="W37">
            <v>1</v>
          </cell>
        </row>
        <row r="38">
          <cell r="B38" t="str">
            <v>7B</v>
          </cell>
          <cell r="W38">
            <v>0.91299999999999992</v>
          </cell>
        </row>
        <row r="39">
          <cell r="B39" t="str">
            <v>8A</v>
          </cell>
          <cell r="W39">
            <v>0.95</v>
          </cell>
        </row>
        <row r="40">
          <cell r="B40" t="str">
            <v>8B</v>
          </cell>
          <cell r="W40">
            <v>0.97060000000000002</v>
          </cell>
        </row>
        <row r="41">
          <cell r="B41" t="str">
            <v>9A</v>
          </cell>
          <cell r="W41">
            <v>1</v>
          </cell>
        </row>
        <row r="42">
          <cell r="B42" t="str">
            <v>9B</v>
          </cell>
          <cell r="W42">
            <v>1</v>
          </cell>
        </row>
        <row r="43">
          <cell r="B43" t="str">
            <v>GALLERY WING 1</v>
          </cell>
          <cell r="W43">
            <v>1</v>
          </cell>
        </row>
        <row r="44">
          <cell r="B44" t="str">
            <v>MATERNITY</v>
          </cell>
        </row>
      </sheetData>
      <sheetData sheetId="1">
        <row r="5">
          <cell r="AM5">
            <v>2325</v>
          </cell>
          <cell r="AN5">
            <v>2287.4999999999995</v>
          </cell>
          <cell r="AO5">
            <v>930</v>
          </cell>
          <cell r="AP5">
            <v>1012.5000000000002</v>
          </cell>
          <cell r="AQ5">
            <v>1240</v>
          </cell>
          <cell r="AR5">
            <v>1249.9999999999998</v>
          </cell>
          <cell r="AS5">
            <v>620</v>
          </cell>
          <cell r="AT5">
            <v>620.00000000000011</v>
          </cell>
        </row>
        <row r="12">
          <cell r="AM12">
            <v>1627.5</v>
          </cell>
          <cell r="AN12">
            <v>1470.0000000000005</v>
          </cell>
          <cell r="AO12">
            <v>930</v>
          </cell>
          <cell r="AP12">
            <v>1042.5000000000002</v>
          </cell>
          <cell r="AQ12">
            <v>620</v>
          </cell>
          <cell r="AR12">
            <v>880.00000000000057</v>
          </cell>
          <cell r="AS12">
            <v>620</v>
          </cell>
          <cell r="AT12">
            <v>480.00000000000011</v>
          </cell>
        </row>
        <row r="19">
          <cell r="AM19">
            <v>1627.5</v>
          </cell>
          <cell r="AN19">
            <v>1619.9999999999991</v>
          </cell>
          <cell r="AO19">
            <v>1627.5</v>
          </cell>
          <cell r="AP19">
            <v>1492.4999999999993</v>
          </cell>
          <cell r="AQ19">
            <v>930</v>
          </cell>
          <cell r="AR19">
            <v>920.00000000000045</v>
          </cell>
          <cell r="AS19">
            <v>620</v>
          </cell>
          <cell r="AT19">
            <v>610</v>
          </cell>
        </row>
        <row r="26">
          <cell r="AM26">
            <v>1395</v>
          </cell>
          <cell r="AN26">
            <v>1484.9999999999993</v>
          </cell>
          <cell r="AO26">
            <v>930</v>
          </cell>
          <cell r="AP26">
            <v>1282.4999999999998</v>
          </cell>
          <cell r="AQ26">
            <v>620</v>
          </cell>
          <cell r="AR26">
            <v>619.99999999999989</v>
          </cell>
          <cell r="AS26">
            <v>620</v>
          </cell>
          <cell r="AT26">
            <v>619.99999999999989</v>
          </cell>
        </row>
        <row r="33">
          <cell r="AM33">
            <v>2437.5</v>
          </cell>
          <cell r="AN33">
            <v>2512.5</v>
          </cell>
          <cell r="AO33">
            <v>396.15000000000003</v>
          </cell>
          <cell r="AP33">
            <v>457.50000000000023</v>
          </cell>
          <cell r="AQ33">
            <v>930</v>
          </cell>
          <cell r="AR33">
            <v>930.00000000000045</v>
          </cell>
          <cell r="AT33">
            <v>90</v>
          </cell>
        </row>
        <row r="40">
          <cell r="AM40">
            <v>3540</v>
          </cell>
          <cell r="AN40">
            <v>3300</v>
          </cell>
          <cell r="AO40">
            <v>352.5</v>
          </cell>
          <cell r="AP40">
            <v>225</v>
          </cell>
          <cell r="AQ40">
            <v>2300</v>
          </cell>
          <cell r="AR40">
            <v>2160</v>
          </cell>
          <cell r="AS40">
            <v>240</v>
          </cell>
          <cell r="AT40">
            <v>250</v>
          </cell>
        </row>
        <row r="47">
          <cell r="AM47">
            <v>930</v>
          </cell>
          <cell r="AN47">
            <v>952.50000000000034</v>
          </cell>
          <cell r="AO47">
            <v>930</v>
          </cell>
          <cell r="AP47">
            <v>952.50000000000045</v>
          </cell>
          <cell r="AQ47">
            <v>620</v>
          </cell>
          <cell r="AR47">
            <v>619.99999999999989</v>
          </cell>
          <cell r="AS47">
            <v>310</v>
          </cell>
          <cell r="AT47">
            <v>350.00000000000011</v>
          </cell>
        </row>
        <row r="54">
          <cell r="AM54">
            <v>2670</v>
          </cell>
          <cell r="AN54">
            <v>2595</v>
          </cell>
          <cell r="AO54">
            <v>1567.5</v>
          </cell>
          <cell r="AP54">
            <v>1664.9999999999989</v>
          </cell>
          <cell r="AQ54">
            <v>930</v>
          </cell>
          <cell r="AR54">
            <v>980.00000000000057</v>
          </cell>
          <cell r="AS54">
            <v>930</v>
          </cell>
          <cell r="AT54">
            <v>990.00000000000045</v>
          </cell>
        </row>
        <row r="68">
          <cell r="AM68">
            <v>930</v>
          </cell>
          <cell r="AN68">
            <v>967.50000000000045</v>
          </cell>
          <cell r="AO68">
            <v>930</v>
          </cell>
          <cell r="AP68">
            <v>862.50000000000023</v>
          </cell>
          <cell r="AQ68">
            <v>620</v>
          </cell>
          <cell r="AR68">
            <v>619.99999999999989</v>
          </cell>
          <cell r="AS68">
            <v>310</v>
          </cell>
          <cell r="AT68">
            <v>309.99999999999994</v>
          </cell>
        </row>
        <row r="75">
          <cell r="AM75">
            <v>2497.5</v>
          </cell>
          <cell r="AN75">
            <v>2343</v>
          </cell>
          <cell r="AO75">
            <v>930</v>
          </cell>
          <cell r="AP75">
            <v>1334.2500000000002</v>
          </cell>
          <cell r="AQ75">
            <v>930</v>
          </cell>
          <cell r="AR75">
            <v>910.00000000000045</v>
          </cell>
          <cell r="AS75">
            <v>310</v>
          </cell>
          <cell r="AT75">
            <v>309.99999999999994</v>
          </cell>
        </row>
        <row r="82">
          <cell r="AM82">
            <v>2730</v>
          </cell>
          <cell r="AN82">
            <v>2572.5000000000009</v>
          </cell>
          <cell r="AO82">
            <v>1507.5</v>
          </cell>
          <cell r="AP82">
            <v>1477.4999999999993</v>
          </cell>
          <cell r="AQ82">
            <v>930</v>
          </cell>
          <cell r="AR82">
            <v>930.00000000000045</v>
          </cell>
          <cell r="AS82">
            <v>850</v>
          </cell>
          <cell r="AT82">
            <v>910.00000000000045</v>
          </cell>
        </row>
        <row r="89">
          <cell r="AM89">
            <v>2032.5</v>
          </cell>
          <cell r="AN89">
            <v>2047.5000000000002</v>
          </cell>
          <cell r="AO89">
            <v>930</v>
          </cell>
          <cell r="AP89">
            <v>930.00000000000045</v>
          </cell>
          <cell r="AQ89">
            <v>1240</v>
          </cell>
          <cell r="AR89">
            <v>1239.9999999999998</v>
          </cell>
          <cell r="AS89">
            <v>0</v>
          </cell>
          <cell r="AT89">
            <v>30</v>
          </cell>
        </row>
        <row r="96">
          <cell r="AM96">
            <v>1860</v>
          </cell>
          <cell r="AN96">
            <v>1830.0000000000005</v>
          </cell>
          <cell r="AO96">
            <v>2032.5</v>
          </cell>
          <cell r="AP96">
            <v>2092.5</v>
          </cell>
          <cell r="AQ96">
            <v>930</v>
          </cell>
          <cell r="AR96">
            <v>940.00000000000034</v>
          </cell>
          <cell r="AS96">
            <v>1240</v>
          </cell>
          <cell r="AT96">
            <v>1150</v>
          </cell>
        </row>
        <row r="103">
          <cell r="AM103">
            <v>1395</v>
          </cell>
          <cell r="AN103">
            <v>1455.0000000000002</v>
          </cell>
          <cell r="AO103">
            <v>1395</v>
          </cell>
          <cell r="AP103">
            <v>1357.4999999999998</v>
          </cell>
          <cell r="AQ103">
            <v>620</v>
          </cell>
          <cell r="AR103">
            <v>619.99999999999989</v>
          </cell>
          <cell r="AS103">
            <v>620</v>
          </cell>
          <cell r="AT103">
            <v>630</v>
          </cell>
        </row>
        <row r="110">
          <cell r="AM110">
            <v>2032.5</v>
          </cell>
          <cell r="AN110">
            <v>1837.5000000000009</v>
          </cell>
          <cell r="AO110">
            <v>2325</v>
          </cell>
          <cell r="AP110">
            <v>2167.4999999999995</v>
          </cell>
          <cell r="AQ110">
            <v>930</v>
          </cell>
          <cell r="AR110">
            <v>980.00000000000057</v>
          </cell>
          <cell r="AS110">
            <v>1240</v>
          </cell>
          <cell r="AT110">
            <v>1200</v>
          </cell>
        </row>
        <row r="117">
          <cell r="AM117">
            <v>465</v>
          </cell>
          <cell r="AN117">
            <v>465.00000000000023</v>
          </cell>
          <cell r="AO117">
            <v>465</v>
          </cell>
          <cell r="AP117">
            <v>465.00000000000023</v>
          </cell>
          <cell r="AQ117">
            <v>310</v>
          </cell>
          <cell r="AR117">
            <v>309.99999999999994</v>
          </cell>
          <cell r="AS117">
            <v>310</v>
          </cell>
          <cell r="AT117">
            <v>309.99999999999994</v>
          </cell>
        </row>
      </sheetData>
      <sheetData sheetId="2">
        <row r="5">
          <cell r="AM5">
            <v>3720</v>
          </cell>
          <cell r="AN5">
            <v>3727.5000000000009</v>
          </cell>
          <cell r="AO5">
            <v>1627.5</v>
          </cell>
          <cell r="AP5">
            <v>1567.5000000000002</v>
          </cell>
          <cell r="AQ5">
            <v>2170</v>
          </cell>
          <cell r="AR5">
            <v>2350</v>
          </cell>
          <cell r="AS5">
            <v>930</v>
          </cell>
          <cell r="AT5">
            <v>940.00000000000034</v>
          </cell>
        </row>
        <row r="12">
          <cell r="AM12">
            <v>2790</v>
          </cell>
          <cell r="AN12">
            <v>2700</v>
          </cell>
          <cell r="AO12">
            <v>465</v>
          </cell>
          <cell r="AP12">
            <v>420.00000000000023</v>
          </cell>
          <cell r="AQ12">
            <v>1550</v>
          </cell>
          <cell r="AR12">
            <v>1510.0000000000002</v>
          </cell>
          <cell r="AS12">
            <v>310</v>
          </cell>
          <cell r="AT12">
            <v>289.99999999999994</v>
          </cell>
        </row>
        <row r="19">
          <cell r="AM19">
            <v>5070.0000000000009</v>
          </cell>
          <cell r="AN19">
            <v>4710</v>
          </cell>
          <cell r="AO19">
            <v>525</v>
          </cell>
          <cell r="AP19">
            <v>480</v>
          </cell>
          <cell r="AQ19">
            <v>3210</v>
          </cell>
          <cell r="AR19">
            <v>3170</v>
          </cell>
          <cell r="AS19">
            <v>340</v>
          </cell>
          <cell r="AT19">
            <v>380</v>
          </cell>
        </row>
        <row r="26">
          <cell r="AM26">
            <v>4650</v>
          </cell>
          <cell r="AN26">
            <v>4522.5</v>
          </cell>
          <cell r="AO26">
            <v>465</v>
          </cell>
          <cell r="AP26">
            <v>307.50000000000011</v>
          </cell>
          <cell r="AQ26">
            <v>3100</v>
          </cell>
          <cell r="AR26">
            <v>3030</v>
          </cell>
          <cell r="AS26">
            <v>310</v>
          </cell>
          <cell r="AT26">
            <v>190</v>
          </cell>
        </row>
        <row r="33">
          <cell r="AM33">
            <v>2790</v>
          </cell>
          <cell r="AN33">
            <v>2985</v>
          </cell>
          <cell r="AO33">
            <v>1395</v>
          </cell>
          <cell r="AP33">
            <v>1417.5000000000002</v>
          </cell>
          <cell r="AQ33">
            <v>1860</v>
          </cell>
          <cell r="AR33">
            <v>2060.0000000000005</v>
          </cell>
          <cell r="AS33">
            <v>620</v>
          </cell>
          <cell r="AT33">
            <v>610</v>
          </cell>
        </row>
        <row r="40">
          <cell r="AM40">
            <v>1860</v>
          </cell>
          <cell r="AN40">
            <v>1800.0000000000005</v>
          </cell>
          <cell r="AO40">
            <v>1860</v>
          </cell>
          <cell r="AP40">
            <v>1747.5000000000002</v>
          </cell>
          <cell r="AQ40">
            <v>930</v>
          </cell>
          <cell r="AR40">
            <v>940.00000000000057</v>
          </cell>
          <cell r="AS40">
            <v>930</v>
          </cell>
          <cell r="AT40">
            <v>800.00000000000034</v>
          </cell>
        </row>
        <row r="47">
          <cell r="AM47">
            <v>1395</v>
          </cell>
          <cell r="AN47">
            <v>1574.9999999999995</v>
          </cell>
          <cell r="AO47">
            <v>930</v>
          </cell>
          <cell r="AP47">
            <v>862.50000000000045</v>
          </cell>
          <cell r="AQ47">
            <v>930</v>
          </cell>
          <cell r="AR47">
            <v>1050.0000000000007</v>
          </cell>
          <cell r="AS47">
            <v>620</v>
          </cell>
          <cell r="AT47">
            <v>619.99999999999989</v>
          </cell>
        </row>
        <row r="54">
          <cell r="AM54">
            <v>1860</v>
          </cell>
          <cell r="AN54">
            <v>1927.5000000000009</v>
          </cell>
          <cell r="AO54">
            <v>1860</v>
          </cell>
          <cell r="AP54">
            <v>1950.0000000000009</v>
          </cell>
          <cell r="AQ54">
            <v>930</v>
          </cell>
          <cell r="AR54">
            <v>940.00000000000034</v>
          </cell>
          <cell r="AS54">
            <v>930</v>
          </cell>
          <cell r="AT54">
            <v>910.00000000000045</v>
          </cell>
        </row>
        <row r="61">
          <cell r="AM61">
            <v>1860</v>
          </cell>
          <cell r="AN61">
            <v>1777.5000000000005</v>
          </cell>
          <cell r="AO61">
            <v>1860</v>
          </cell>
          <cell r="AP61">
            <v>1740</v>
          </cell>
          <cell r="AQ61">
            <v>930</v>
          </cell>
          <cell r="AR61">
            <v>930.00000000000045</v>
          </cell>
          <cell r="AS61">
            <v>930</v>
          </cell>
          <cell r="AT61">
            <v>910.00000000000045</v>
          </cell>
        </row>
        <row r="68">
          <cell r="AM68">
            <v>1860</v>
          </cell>
          <cell r="AN68">
            <v>1807.5000000000007</v>
          </cell>
          <cell r="AO68">
            <v>1627.5</v>
          </cell>
          <cell r="AP68">
            <v>2144.9999999999995</v>
          </cell>
          <cell r="AQ68">
            <v>930</v>
          </cell>
          <cell r="AR68">
            <v>930.00000000000045</v>
          </cell>
          <cell r="AS68">
            <v>930</v>
          </cell>
          <cell r="AT68">
            <v>1280</v>
          </cell>
        </row>
        <row r="75">
          <cell r="AM75">
            <v>1860</v>
          </cell>
          <cell r="AN75">
            <v>1785.0000000000007</v>
          </cell>
          <cell r="AO75">
            <v>1627.5</v>
          </cell>
          <cell r="AP75">
            <v>2400</v>
          </cell>
          <cell r="AQ75">
            <v>930</v>
          </cell>
          <cell r="AR75">
            <v>940.00000000000034</v>
          </cell>
          <cell r="AS75">
            <v>620</v>
          </cell>
          <cell r="AT75">
            <v>1490.0000000000005</v>
          </cell>
        </row>
        <row r="82">
          <cell r="AM82">
            <v>2325</v>
          </cell>
          <cell r="AN82">
            <v>2219.9999999999995</v>
          </cell>
          <cell r="AO82">
            <v>1395</v>
          </cell>
          <cell r="AP82">
            <v>1372.4999999999998</v>
          </cell>
          <cell r="AQ82">
            <v>930</v>
          </cell>
          <cell r="AR82">
            <v>930.00000000000045</v>
          </cell>
          <cell r="AS82">
            <v>620</v>
          </cell>
          <cell r="AT82">
            <v>660</v>
          </cell>
        </row>
        <row r="89">
          <cell r="AM89">
            <v>3022.5</v>
          </cell>
          <cell r="AN89">
            <v>2632.5</v>
          </cell>
          <cell r="AO89">
            <v>1627.5</v>
          </cell>
          <cell r="AP89">
            <v>1642.4999999999995</v>
          </cell>
          <cell r="AQ89">
            <v>930</v>
          </cell>
          <cell r="AR89">
            <v>930.00000000000045</v>
          </cell>
          <cell r="AS89">
            <v>930</v>
          </cell>
          <cell r="AT89">
            <v>940.00000000000034</v>
          </cell>
        </row>
        <row r="96">
          <cell r="AM96">
            <v>1860</v>
          </cell>
          <cell r="AN96">
            <v>1762.5</v>
          </cell>
          <cell r="AO96">
            <v>1627.5</v>
          </cell>
          <cell r="AP96">
            <v>1679.9999999999991</v>
          </cell>
          <cell r="AQ96">
            <v>930</v>
          </cell>
          <cell r="AR96">
            <v>920.00000000000045</v>
          </cell>
          <cell r="AS96">
            <v>620</v>
          </cell>
          <cell r="AT96">
            <v>700</v>
          </cell>
        </row>
        <row r="103">
          <cell r="AM103">
            <v>1860</v>
          </cell>
          <cell r="AN103">
            <v>1882.5000000000007</v>
          </cell>
          <cell r="AO103">
            <v>1627.5</v>
          </cell>
          <cell r="AP103">
            <v>1710</v>
          </cell>
          <cell r="AQ103">
            <v>930</v>
          </cell>
          <cell r="AR103">
            <v>990.00000000000034</v>
          </cell>
          <cell r="AS103">
            <v>620</v>
          </cell>
          <cell r="AT103">
            <v>780.00000000000011</v>
          </cell>
        </row>
        <row r="110">
          <cell r="AM110">
            <v>2092.5</v>
          </cell>
          <cell r="AN110">
            <v>2122.5</v>
          </cell>
          <cell r="AO110">
            <v>1627.5</v>
          </cell>
          <cell r="AP110">
            <v>1882.5</v>
          </cell>
          <cell r="AQ110">
            <v>930</v>
          </cell>
          <cell r="AR110">
            <v>960.00000000000034</v>
          </cell>
          <cell r="AS110">
            <v>930</v>
          </cell>
          <cell r="AT110">
            <v>1040.0000000000002</v>
          </cell>
        </row>
        <row r="117">
          <cell r="AM117">
            <v>1395</v>
          </cell>
          <cell r="AN117">
            <v>1455.0000000000002</v>
          </cell>
          <cell r="AO117">
            <v>1162.5</v>
          </cell>
          <cell r="AP117">
            <v>1042.5</v>
          </cell>
          <cell r="AQ117">
            <v>930</v>
          </cell>
          <cell r="AR117">
            <v>920.00000000000045</v>
          </cell>
          <cell r="AS117">
            <v>620</v>
          </cell>
          <cell r="AT117">
            <v>619.99999999999989</v>
          </cell>
        </row>
        <row r="124">
          <cell r="AM124">
            <v>2325</v>
          </cell>
          <cell r="AN124">
            <v>1920.0000000000007</v>
          </cell>
          <cell r="AO124">
            <v>2325</v>
          </cell>
          <cell r="AP124">
            <v>1927.4999999999993</v>
          </cell>
          <cell r="AQ124">
            <v>930</v>
          </cell>
          <cell r="AR124">
            <v>1179.9999999999998</v>
          </cell>
          <cell r="AS124">
            <v>930</v>
          </cell>
          <cell r="AT124">
            <v>1159.9999999999998</v>
          </cell>
        </row>
        <row r="131">
          <cell r="AM131">
            <v>2790</v>
          </cell>
          <cell r="AN131">
            <v>2865.0000000000014</v>
          </cell>
          <cell r="AO131">
            <v>2325</v>
          </cell>
          <cell r="AP131">
            <v>2640</v>
          </cell>
          <cell r="AQ131">
            <v>1550</v>
          </cell>
          <cell r="AR131">
            <v>1650.0000000000002</v>
          </cell>
          <cell r="AS131">
            <v>1240</v>
          </cell>
          <cell r="AT131">
            <v>1440</v>
          </cell>
        </row>
        <row r="138">
          <cell r="AM138">
            <v>1395</v>
          </cell>
          <cell r="AN138">
            <v>1334.9999999999998</v>
          </cell>
          <cell r="AO138">
            <v>637.5</v>
          </cell>
          <cell r="AP138">
            <v>735.00000000000023</v>
          </cell>
          <cell r="AQ138">
            <v>620</v>
          </cell>
          <cell r="AR138">
            <v>619.99999999999989</v>
          </cell>
          <cell r="AS138">
            <v>620</v>
          </cell>
          <cell r="AT138">
            <v>600</v>
          </cell>
        </row>
        <row r="145">
          <cell r="AM145">
            <v>1860</v>
          </cell>
          <cell r="AN145">
            <v>2017.4999999999995</v>
          </cell>
          <cell r="AO145">
            <v>1743.75</v>
          </cell>
          <cell r="AP145">
            <v>1875</v>
          </cell>
          <cell r="AQ145">
            <v>930</v>
          </cell>
          <cell r="AR145">
            <v>990.00000000000034</v>
          </cell>
          <cell r="AS145">
            <v>620</v>
          </cell>
          <cell r="AT145">
            <v>1020.0000000000003</v>
          </cell>
        </row>
        <row r="152">
          <cell r="AM152">
            <v>1395</v>
          </cell>
          <cell r="AN152">
            <v>1395</v>
          </cell>
          <cell r="AO152">
            <v>1860</v>
          </cell>
          <cell r="AP152">
            <v>1792.5000000000007</v>
          </cell>
          <cell r="AQ152">
            <v>620</v>
          </cell>
          <cell r="AR152">
            <v>619.99999999999989</v>
          </cell>
          <cell r="AS152">
            <v>930</v>
          </cell>
          <cell r="AT152">
            <v>950.00000000000045</v>
          </cell>
          <cell r="AU152"/>
          <cell r="AV152"/>
          <cell r="AW152">
            <v>922.5</v>
          </cell>
          <cell r="AX152">
            <v>509.99999999999994</v>
          </cell>
        </row>
        <row r="156">
          <cell r="AI156">
            <v>922.5</v>
          </cell>
          <cell r="AJ156">
            <v>509.99999999999994</v>
          </cell>
        </row>
        <row r="157">
          <cell r="AI157">
            <v>0</v>
          </cell>
          <cell r="AJ157">
            <v>0</v>
          </cell>
        </row>
        <row r="161">
          <cell r="AM161">
            <v>2976</v>
          </cell>
          <cell r="AN161">
            <v>3652.5000000000014</v>
          </cell>
          <cell r="AO161">
            <v>1116</v>
          </cell>
          <cell r="AP161">
            <v>922.50000000000034</v>
          </cell>
          <cell r="AQ161">
            <v>2232</v>
          </cell>
          <cell r="AR161">
            <v>1850.0000000000009</v>
          </cell>
          <cell r="AS161">
            <v>744</v>
          </cell>
          <cell r="AT161">
            <v>580</v>
          </cell>
        </row>
        <row r="168">
          <cell r="AM168">
            <v>930</v>
          </cell>
          <cell r="AN168">
            <v>862.50000000000045</v>
          </cell>
          <cell r="AO168">
            <v>930</v>
          </cell>
          <cell r="AP168">
            <v>877.50000000000034</v>
          </cell>
          <cell r="AQ168">
            <v>620</v>
          </cell>
          <cell r="AR168">
            <v>610</v>
          </cell>
          <cell r="AS168">
            <v>310</v>
          </cell>
          <cell r="AT168">
            <v>309.99999999999994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showGridLines="0" tabSelected="1" zoomScale="80" zoomScaleNormal="80" workbookViewId="0">
      <selection activeCell="A3" sqref="A3:B3"/>
    </sheetView>
  </sheetViews>
  <sheetFormatPr defaultColWidth="9.140625" defaultRowHeight="15" x14ac:dyDescent="0.25"/>
  <cols>
    <col min="1" max="1" width="9.140625" style="3"/>
    <col min="2" max="2" width="21.28515625" style="3" bestFit="1" customWidth="1"/>
    <col min="3" max="10" width="12.140625" style="3" customWidth="1"/>
    <col min="11" max="12" width="12.140625" style="3" hidden="1" customWidth="1"/>
    <col min="13" max="14" width="12.140625" style="3" customWidth="1"/>
    <col min="15" max="15" width="3.7109375" style="3" customWidth="1"/>
    <col min="16" max="17" width="11.7109375" style="46" customWidth="1"/>
    <col min="18" max="18" width="11.7109375" style="46" hidden="1" customWidth="1"/>
    <col min="19" max="20" width="11.7109375" style="46" customWidth="1"/>
    <col min="21" max="21" width="11.7109375" style="46" hidden="1" customWidth="1"/>
    <col min="22" max="22" width="3.7109375" style="3" customWidth="1"/>
    <col min="23" max="23" width="10.140625" style="3" bestFit="1" customWidth="1"/>
    <col min="24" max="24" width="3.7109375" style="3" customWidth="1"/>
    <col min="25" max="26" width="9.85546875" style="3" customWidth="1"/>
    <col min="27" max="27" width="3.7109375" style="3" customWidth="1"/>
    <col min="28" max="30" width="9.85546875" style="3" customWidth="1"/>
    <col min="31" max="31" width="3.7109375" style="3" customWidth="1"/>
    <col min="32" max="36" width="11.42578125" style="3" customWidth="1"/>
    <col min="37" max="16384" width="9.140625" style="3"/>
  </cols>
  <sheetData>
    <row r="1" spans="1:36" ht="33.75" customHeight="1" x14ac:dyDescent="0.25">
      <c r="A1" s="67" t="s">
        <v>65</v>
      </c>
      <c r="B1" s="68"/>
      <c r="C1" s="60" t="s">
        <v>0</v>
      </c>
      <c r="D1" s="60"/>
      <c r="E1" s="60"/>
      <c r="F1" s="60"/>
      <c r="G1" s="60" t="s">
        <v>1</v>
      </c>
      <c r="H1" s="60"/>
      <c r="I1" s="60"/>
      <c r="J1" s="60"/>
      <c r="K1" s="60" t="s">
        <v>2</v>
      </c>
      <c r="L1" s="60"/>
      <c r="M1" s="60"/>
      <c r="N1" s="60"/>
      <c r="O1" s="69"/>
      <c r="P1" s="53" t="s">
        <v>0</v>
      </c>
      <c r="Q1" s="55"/>
      <c r="R1" s="56"/>
      <c r="S1" s="53" t="s">
        <v>1</v>
      </c>
      <c r="T1" s="55"/>
      <c r="U1" s="56"/>
      <c r="V1" s="70"/>
      <c r="W1" s="50" t="s">
        <v>3</v>
      </c>
      <c r="X1" s="71"/>
      <c r="Y1" s="53" t="s">
        <v>4</v>
      </c>
      <c r="Z1" s="54"/>
      <c r="AA1" s="71"/>
      <c r="AB1" s="53" t="s">
        <v>5</v>
      </c>
      <c r="AC1" s="55"/>
      <c r="AD1" s="56"/>
      <c r="AE1" s="71"/>
      <c r="AF1" s="53" t="s">
        <v>6</v>
      </c>
      <c r="AG1" s="55"/>
      <c r="AH1" s="55"/>
      <c r="AI1" s="55"/>
      <c r="AJ1" s="56"/>
    </row>
    <row r="2" spans="1:36" ht="39.75" customHeight="1" thickBot="1" x14ac:dyDescent="0.3">
      <c r="A2" s="72"/>
      <c r="B2" s="59"/>
      <c r="C2" s="49" t="s">
        <v>7</v>
      </c>
      <c r="D2" s="49"/>
      <c r="E2" s="49" t="s">
        <v>8</v>
      </c>
      <c r="F2" s="49"/>
      <c r="G2" s="49" t="s">
        <v>7</v>
      </c>
      <c r="H2" s="49"/>
      <c r="I2" s="49" t="s">
        <v>8</v>
      </c>
      <c r="J2" s="49"/>
      <c r="K2" s="49" t="s">
        <v>9</v>
      </c>
      <c r="L2" s="49"/>
      <c r="M2" s="49" t="s">
        <v>10</v>
      </c>
      <c r="N2" s="49"/>
      <c r="O2" s="4"/>
      <c r="P2" s="47" t="s">
        <v>11</v>
      </c>
      <c r="Q2" s="49" t="s">
        <v>12</v>
      </c>
      <c r="R2" s="49" t="s">
        <v>13</v>
      </c>
      <c r="S2" s="49" t="s">
        <v>11</v>
      </c>
      <c r="T2" s="49" t="s">
        <v>12</v>
      </c>
      <c r="U2" s="49" t="s">
        <v>13</v>
      </c>
      <c r="V2" s="61"/>
      <c r="W2" s="51"/>
      <c r="X2" s="61"/>
      <c r="Y2" s="49" t="s">
        <v>14</v>
      </c>
      <c r="Z2" s="49" t="s">
        <v>15</v>
      </c>
      <c r="AA2" s="61"/>
      <c r="AB2" s="49" t="s">
        <v>16</v>
      </c>
      <c r="AC2" s="49" t="s">
        <v>12</v>
      </c>
      <c r="AD2" s="49" t="s">
        <v>13</v>
      </c>
      <c r="AE2" s="61"/>
      <c r="AF2" s="58" t="s">
        <v>17</v>
      </c>
      <c r="AG2" s="49" t="s">
        <v>18</v>
      </c>
      <c r="AH2" s="49" t="s">
        <v>19</v>
      </c>
      <c r="AI2" s="49" t="s">
        <v>2</v>
      </c>
      <c r="AJ2" s="49" t="s">
        <v>20</v>
      </c>
    </row>
    <row r="3" spans="1:36" s="9" customFormat="1" ht="60.75" customHeight="1" thickBot="1" x14ac:dyDescent="0.3">
      <c r="A3" s="73">
        <v>43831</v>
      </c>
      <c r="B3" s="57"/>
      <c r="C3" s="5" t="s">
        <v>21</v>
      </c>
      <c r="D3" s="6" t="s">
        <v>22</v>
      </c>
      <c r="E3" s="7" t="s">
        <v>21</v>
      </c>
      <c r="F3" s="6" t="s">
        <v>22</v>
      </c>
      <c r="G3" s="7" t="s">
        <v>21</v>
      </c>
      <c r="H3" s="6" t="s">
        <v>22</v>
      </c>
      <c r="I3" s="7" t="s">
        <v>21</v>
      </c>
      <c r="J3" s="6" t="s">
        <v>22</v>
      </c>
      <c r="K3" s="7" t="s">
        <v>21</v>
      </c>
      <c r="L3" s="6" t="s">
        <v>22</v>
      </c>
      <c r="M3" s="7" t="s">
        <v>21</v>
      </c>
      <c r="N3" s="6" t="s">
        <v>22</v>
      </c>
      <c r="O3" s="8"/>
      <c r="P3" s="48"/>
      <c r="Q3" s="47"/>
      <c r="R3" s="47"/>
      <c r="S3" s="47"/>
      <c r="T3" s="47"/>
      <c r="U3" s="47"/>
      <c r="V3" s="62"/>
      <c r="W3" s="52"/>
      <c r="X3" s="62"/>
      <c r="Y3" s="47"/>
      <c r="Z3" s="47"/>
      <c r="AA3" s="62"/>
      <c r="AB3" s="47"/>
      <c r="AC3" s="47"/>
      <c r="AD3" s="47"/>
      <c r="AE3" s="62"/>
      <c r="AF3" s="58"/>
      <c r="AG3" s="47"/>
      <c r="AH3" s="47"/>
      <c r="AI3" s="47"/>
      <c r="AJ3" s="47"/>
    </row>
    <row r="4" spans="1:36" ht="15" customHeight="1" x14ac:dyDescent="0.25">
      <c r="A4" s="74" t="s">
        <v>23</v>
      </c>
      <c r="B4" s="10" t="s">
        <v>24</v>
      </c>
      <c r="C4" s="11">
        <f>[1]CGH!AM5</f>
        <v>2325</v>
      </c>
      <c r="D4" s="12">
        <f>[1]CGH!AN5</f>
        <v>2287.4999999999995</v>
      </c>
      <c r="E4" s="11">
        <f>[1]CGH!AO5</f>
        <v>930</v>
      </c>
      <c r="F4" s="12">
        <f>[1]CGH!AP5</f>
        <v>1012.5000000000002</v>
      </c>
      <c r="G4" s="11">
        <f>[1]CGH!AQ5</f>
        <v>1240</v>
      </c>
      <c r="H4" s="12">
        <f>[1]CGH!AR5</f>
        <v>1249.9999999999998</v>
      </c>
      <c r="I4" s="11">
        <f>[1]CGH!AS5</f>
        <v>620</v>
      </c>
      <c r="J4" s="12">
        <f>[1]CGH!AT5</f>
        <v>620.00000000000011</v>
      </c>
      <c r="K4" s="11">
        <f>[1]CGH!AU5</f>
        <v>0</v>
      </c>
      <c r="L4" s="12">
        <f>[1]CGH!AV5</f>
        <v>0</v>
      </c>
      <c r="M4" s="11">
        <f>[1]CGH!AW5</f>
        <v>0</v>
      </c>
      <c r="N4" s="12">
        <f>[1]CGH!AX5</f>
        <v>0</v>
      </c>
      <c r="O4" s="13"/>
      <c r="P4" s="14">
        <f t="shared" ref="P4:P19" si="0">D4/C4</f>
        <v>0.98387096774193528</v>
      </c>
      <c r="Q4" s="14">
        <f t="shared" ref="Q4:Q19" si="1">F4/E4</f>
        <v>1.088709677419355</v>
      </c>
      <c r="R4" s="15"/>
      <c r="S4" s="14">
        <f t="shared" ref="S4:S19" si="2">H4/G4</f>
        <v>1.008064516129032</v>
      </c>
      <c r="T4" s="14">
        <f>J4/I4</f>
        <v>1.0000000000000002</v>
      </c>
      <c r="U4" s="15"/>
      <c r="V4" s="61"/>
      <c r="W4" s="16">
        <v>1</v>
      </c>
      <c r="X4" s="61"/>
      <c r="Y4" s="14">
        <f t="shared" ref="Y4:Y19" si="3">SUM(P4:Q4)/2</f>
        <v>1.036290322580645</v>
      </c>
      <c r="Z4" s="14">
        <f>SUM(S4:T4)/2</f>
        <v>1.004032258064516</v>
      </c>
      <c r="AA4" s="61"/>
      <c r="AB4" s="14">
        <f t="shared" ref="AB4:AC19" si="4">(P4+S4)/2</f>
        <v>0.99596774193548365</v>
      </c>
      <c r="AC4" s="14">
        <f t="shared" si="4"/>
        <v>1.0443548387096775</v>
      </c>
      <c r="AD4" s="15"/>
      <c r="AE4" s="61"/>
      <c r="AF4" s="17">
        <v>688</v>
      </c>
      <c r="AG4" s="18">
        <f>(D4+H4)/AF4</f>
        <v>5.1417151162790686</v>
      </c>
      <c r="AH4" s="18">
        <f t="shared" ref="AH4:AH19" si="5">(F4+J4)/AF4</f>
        <v>2.372819767441861</v>
      </c>
      <c r="AI4" s="19"/>
      <c r="AJ4" s="18">
        <f>(D4+F4+H4+J4)/AF4</f>
        <v>7.5145348837209305</v>
      </c>
    </row>
    <row r="5" spans="1:36" ht="15" customHeight="1" x14ac:dyDescent="0.25">
      <c r="A5" s="74"/>
      <c r="B5" s="20" t="s">
        <v>25</v>
      </c>
      <c r="C5" s="11">
        <f>[1]CGH!AM12</f>
        <v>1627.5</v>
      </c>
      <c r="D5" s="12">
        <f>[1]CGH!AN12</f>
        <v>1470.0000000000005</v>
      </c>
      <c r="E5" s="11">
        <f>[1]CGH!AO12</f>
        <v>930</v>
      </c>
      <c r="F5" s="12">
        <f>[1]CGH!AP12</f>
        <v>1042.5000000000002</v>
      </c>
      <c r="G5" s="11">
        <f>[1]CGH!AQ12</f>
        <v>620</v>
      </c>
      <c r="H5" s="12">
        <f>[1]CGH!AR12</f>
        <v>880.00000000000057</v>
      </c>
      <c r="I5" s="11">
        <f>[1]CGH!AS12</f>
        <v>620</v>
      </c>
      <c r="J5" s="12">
        <f>[1]CGH!AT12</f>
        <v>480.00000000000011</v>
      </c>
      <c r="K5" s="11">
        <f>[1]CGH!AU12</f>
        <v>0</v>
      </c>
      <c r="L5" s="12">
        <f>[1]CGH!AV12</f>
        <v>0</v>
      </c>
      <c r="M5" s="11">
        <f>[1]CGH!AW12</f>
        <v>0</v>
      </c>
      <c r="N5" s="12">
        <f>[1]CGH!AX12</f>
        <v>0</v>
      </c>
      <c r="O5" s="13"/>
      <c r="P5" s="14">
        <f t="shared" si="0"/>
        <v>0.90322580645161321</v>
      </c>
      <c r="Q5" s="14">
        <f t="shared" si="1"/>
        <v>1.1209677419354842</v>
      </c>
      <c r="R5" s="15"/>
      <c r="S5" s="14">
        <f t="shared" si="2"/>
        <v>1.4193548387096784</v>
      </c>
      <c r="T5" s="14">
        <f>J5/I5</f>
        <v>0.77419354838709697</v>
      </c>
      <c r="U5" s="15"/>
      <c r="V5" s="61"/>
      <c r="W5" s="16">
        <v>1</v>
      </c>
      <c r="X5" s="61"/>
      <c r="Y5" s="14">
        <f t="shared" si="3"/>
        <v>1.0120967741935487</v>
      </c>
      <c r="Z5" s="14">
        <f t="shared" ref="Z5:Z19" si="6">SUM(S5:T5)/2</f>
        <v>1.0967741935483877</v>
      </c>
      <c r="AA5" s="61"/>
      <c r="AB5" s="14">
        <f t="shared" si="4"/>
        <v>1.1612903225806459</v>
      </c>
      <c r="AC5" s="14">
        <f t="shared" si="4"/>
        <v>0.94758064516129059</v>
      </c>
      <c r="AD5" s="15"/>
      <c r="AE5" s="61"/>
      <c r="AF5" s="17">
        <v>569</v>
      </c>
      <c r="AG5" s="18">
        <f t="shared" ref="AG5:AG19" si="7">(D5+H5)/AF5</f>
        <v>4.1300527240773306</v>
      </c>
      <c r="AH5" s="18">
        <f t="shared" si="5"/>
        <v>2.6757469244288234</v>
      </c>
      <c r="AI5" s="19"/>
      <c r="AJ5" s="18">
        <f t="shared" ref="AJ5:AJ19" si="8">(D5+F5+H5+J5)/AF5</f>
        <v>6.8057996485061532</v>
      </c>
    </row>
    <row r="6" spans="1:36" ht="15" customHeight="1" x14ac:dyDescent="0.25">
      <c r="A6" s="74"/>
      <c r="B6" s="20" t="s">
        <v>26</v>
      </c>
      <c r="C6" s="11">
        <f>[1]CGH!AM19</f>
        <v>1627.5</v>
      </c>
      <c r="D6" s="12">
        <f>[1]CGH!AN19</f>
        <v>1619.9999999999991</v>
      </c>
      <c r="E6" s="11">
        <f>[1]CGH!AO19</f>
        <v>1627.5</v>
      </c>
      <c r="F6" s="12">
        <f>[1]CGH!AP19</f>
        <v>1492.4999999999993</v>
      </c>
      <c r="G6" s="11">
        <f>[1]CGH!AQ19</f>
        <v>930</v>
      </c>
      <c r="H6" s="12">
        <f>[1]CGH!AR19</f>
        <v>920.00000000000045</v>
      </c>
      <c r="I6" s="11">
        <f>[1]CGH!AS19</f>
        <v>620</v>
      </c>
      <c r="J6" s="12">
        <f>[1]CGH!AT19</f>
        <v>610</v>
      </c>
      <c r="K6" s="11">
        <f>[1]CGH!AU19</f>
        <v>0</v>
      </c>
      <c r="L6" s="12">
        <f>[1]CGH!AV19</f>
        <v>0</v>
      </c>
      <c r="M6" s="11">
        <f>[1]CGH!AW19</f>
        <v>0</v>
      </c>
      <c r="N6" s="12">
        <f>[1]CGH!AX19</f>
        <v>0</v>
      </c>
      <c r="O6" s="13"/>
      <c r="P6" s="14">
        <f t="shared" si="0"/>
        <v>0.99539170506912389</v>
      </c>
      <c r="Q6" s="14">
        <f t="shared" si="1"/>
        <v>0.91705069124423921</v>
      </c>
      <c r="R6" s="15"/>
      <c r="S6" s="14">
        <f t="shared" si="2"/>
        <v>0.98924731182795744</v>
      </c>
      <c r="T6" s="14">
        <f>J6/I6</f>
        <v>0.9838709677419355</v>
      </c>
      <c r="U6" s="15"/>
      <c r="V6" s="61"/>
      <c r="W6" s="16">
        <v>0.5</v>
      </c>
      <c r="X6" s="61"/>
      <c r="Y6" s="14">
        <f t="shared" si="3"/>
        <v>0.9562211981566815</v>
      </c>
      <c r="Z6" s="14">
        <f t="shared" si="6"/>
        <v>0.98655913978494647</v>
      </c>
      <c r="AA6" s="61"/>
      <c r="AB6" s="14">
        <f t="shared" si="4"/>
        <v>0.99231950844854067</v>
      </c>
      <c r="AC6" s="14">
        <f t="shared" si="4"/>
        <v>0.95046082949308741</v>
      </c>
      <c r="AD6" s="15"/>
      <c r="AE6" s="61"/>
      <c r="AF6" s="17">
        <v>644</v>
      </c>
      <c r="AG6" s="18">
        <f t="shared" si="7"/>
        <v>3.9440993788819867</v>
      </c>
      <c r="AH6" s="18">
        <f t="shared" si="5"/>
        <v>3.2647515527950297</v>
      </c>
      <c r="AI6" s="19"/>
      <c r="AJ6" s="18">
        <f t="shared" si="8"/>
        <v>7.2088509316770155</v>
      </c>
    </row>
    <row r="7" spans="1:36" ht="15" customHeight="1" x14ac:dyDescent="0.25">
      <c r="A7" s="74"/>
      <c r="B7" s="20" t="s">
        <v>27</v>
      </c>
      <c r="C7" s="11">
        <f>[1]CGH!AM26</f>
        <v>1395</v>
      </c>
      <c r="D7" s="12">
        <f>[1]CGH!AN26</f>
        <v>1484.9999999999993</v>
      </c>
      <c r="E7" s="11">
        <f>[1]CGH!AO26</f>
        <v>930</v>
      </c>
      <c r="F7" s="12">
        <f>[1]CGH!AP26</f>
        <v>1282.4999999999998</v>
      </c>
      <c r="G7" s="11">
        <f>[1]CGH!AQ26</f>
        <v>620</v>
      </c>
      <c r="H7" s="12">
        <f>[1]CGH!AR26</f>
        <v>619.99999999999989</v>
      </c>
      <c r="I7" s="11">
        <f>[1]CGH!AS26</f>
        <v>620</v>
      </c>
      <c r="J7" s="12">
        <f>[1]CGH!AT26</f>
        <v>619.99999999999989</v>
      </c>
      <c r="K7" s="11">
        <f>[1]CGH!AU26</f>
        <v>0</v>
      </c>
      <c r="L7" s="12">
        <f>[1]CGH!AV26</f>
        <v>0</v>
      </c>
      <c r="M7" s="11">
        <f>[1]CGH!AW26</f>
        <v>0</v>
      </c>
      <c r="N7" s="12">
        <f>[1]CGH!AX26</f>
        <v>0</v>
      </c>
      <c r="O7" s="13"/>
      <c r="P7" s="14">
        <f t="shared" si="0"/>
        <v>1.0645161290322576</v>
      </c>
      <c r="Q7" s="14">
        <f t="shared" si="1"/>
        <v>1.3790322580645158</v>
      </c>
      <c r="R7" s="15"/>
      <c r="S7" s="14">
        <f t="shared" si="2"/>
        <v>0.99999999999999978</v>
      </c>
      <c r="T7" s="14">
        <f>J7/I7</f>
        <v>0.99999999999999978</v>
      </c>
      <c r="U7" s="15"/>
      <c r="V7" s="61"/>
      <c r="W7" s="16">
        <v>1</v>
      </c>
      <c r="X7" s="61"/>
      <c r="Y7" s="14">
        <f t="shared" si="3"/>
        <v>1.2217741935483866</v>
      </c>
      <c r="Z7" s="14">
        <f t="shared" si="6"/>
        <v>0.99999999999999978</v>
      </c>
      <c r="AA7" s="61"/>
      <c r="AB7" s="14">
        <f t="shared" si="4"/>
        <v>1.0322580645161286</v>
      </c>
      <c r="AC7" s="14">
        <f t="shared" si="4"/>
        <v>1.1895161290322578</v>
      </c>
      <c r="AD7" s="15"/>
      <c r="AE7" s="61"/>
      <c r="AF7" s="17">
        <v>640</v>
      </c>
      <c r="AG7" s="18">
        <f t="shared" si="7"/>
        <v>3.2890624999999987</v>
      </c>
      <c r="AH7" s="18">
        <f t="shared" si="5"/>
        <v>2.9726562499999991</v>
      </c>
      <c r="AI7" s="19"/>
      <c r="AJ7" s="18">
        <f t="shared" si="8"/>
        <v>6.2617187499999982</v>
      </c>
    </row>
    <row r="8" spans="1:36" ht="15" customHeight="1" x14ac:dyDescent="0.25">
      <c r="A8" s="74"/>
      <c r="B8" s="20" t="s">
        <v>28</v>
      </c>
      <c r="C8" s="11">
        <f>[1]CGH!AM33</f>
        <v>2437.5</v>
      </c>
      <c r="D8" s="12">
        <f>[1]CGH!AN33</f>
        <v>2512.5</v>
      </c>
      <c r="E8" s="11">
        <f>[1]CGH!AO33</f>
        <v>396.15000000000003</v>
      </c>
      <c r="F8" s="12">
        <f>[1]CGH!AP33</f>
        <v>457.50000000000023</v>
      </c>
      <c r="G8" s="11">
        <f>[1]CGH!AQ33</f>
        <v>930</v>
      </c>
      <c r="H8" s="12">
        <f>[1]CGH!AR33</f>
        <v>930.00000000000045</v>
      </c>
      <c r="I8" s="11">
        <v>0</v>
      </c>
      <c r="J8" s="12">
        <f>[1]CGH!AT33</f>
        <v>90</v>
      </c>
      <c r="K8" s="11">
        <f>[1]CGH!AU33</f>
        <v>0</v>
      </c>
      <c r="L8" s="12">
        <f>[1]CGH!AV33</f>
        <v>0</v>
      </c>
      <c r="M8" s="11">
        <v>0</v>
      </c>
      <c r="N8" s="12">
        <f>[1]CGH!AX33</f>
        <v>0</v>
      </c>
      <c r="O8" s="13"/>
      <c r="P8" s="14">
        <f t="shared" si="0"/>
        <v>1.0307692307692307</v>
      </c>
      <c r="Q8" s="14">
        <f t="shared" si="1"/>
        <v>1.1548655812192357</v>
      </c>
      <c r="R8" s="15"/>
      <c r="S8" s="14">
        <f t="shared" si="2"/>
        <v>1.0000000000000004</v>
      </c>
      <c r="T8" s="21" t="s">
        <v>29</v>
      </c>
      <c r="U8" s="22"/>
      <c r="V8" s="61"/>
      <c r="W8" s="16">
        <v>1</v>
      </c>
      <c r="X8" s="61"/>
      <c r="Y8" s="14">
        <f t="shared" si="3"/>
        <v>1.092817405994233</v>
      </c>
      <c r="Z8" s="14">
        <f>SUM(S8:T8)/1</f>
        <v>1.0000000000000004</v>
      </c>
      <c r="AA8" s="61"/>
      <c r="AB8" s="14">
        <f t="shared" si="4"/>
        <v>1.0153846153846156</v>
      </c>
      <c r="AC8" s="14">
        <f>Q8</f>
        <v>1.1548655812192357</v>
      </c>
      <c r="AD8" s="15"/>
      <c r="AE8" s="61"/>
      <c r="AF8" s="17">
        <v>658</v>
      </c>
      <c r="AG8" s="18">
        <f t="shared" si="7"/>
        <v>5.2317629179331311</v>
      </c>
      <c r="AH8" s="18">
        <f t="shared" si="5"/>
        <v>0.83206686930091223</v>
      </c>
      <c r="AI8" s="19"/>
      <c r="AJ8" s="18">
        <f t="shared" si="8"/>
        <v>6.0638297872340434</v>
      </c>
    </row>
    <row r="9" spans="1:36" ht="15" customHeight="1" x14ac:dyDescent="0.25">
      <c r="A9" s="74"/>
      <c r="B9" s="20" t="s">
        <v>30</v>
      </c>
      <c r="C9" s="11">
        <f>[1]CGH!AM40</f>
        <v>3540</v>
      </c>
      <c r="D9" s="12">
        <f>[1]CGH!AN40</f>
        <v>3300</v>
      </c>
      <c r="E9" s="11">
        <f>[1]CGH!AO40</f>
        <v>352.5</v>
      </c>
      <c r="F9" s="12">
        <f>[1]CGH!AP40</f>
        <v>225</v>
      </c>
      <c r="G9" s="11">
        <f>[1]CGH!AQ40</f>
        <v>2300</v>
      </c>
      <c r="H9" s="12">
        <f>[1]CGH!AR40</f>
        <v>2160</v>
      </c>
      <c r="I9" s="11">
        <f>[1]CGH!AS40</f>
        <v>240</v>
      </c>
      <c r="J9" s="12">
        <f>[1]CGH!AT40</f>
        <v>250</v>
      </c>
      <c r="K9" s="11">
        <f>[1]CGH!AU40</f>
        <v>0</v>
      </c>
      <c r="L9" s="12">
        <f>[1]CGH!AV40</f>
        <v>0</v>
      </c>
      <c r="M9" s="11">
        <f>[1]CGH!AW40</f>
        <v>0</v>
      </c>
      <c r="N9" s="12">
        <f>[1]CGH!AX40</f>
        <v>0</v>
      </c>
      <c r="O9" s="13"/>
      <c r="P9" s="14">
        <f t="shared" si="0"/>
        <v>0.93220338983050843</v>
      </c>
      <c r="Q9" s="14">
        <f t="shared" si="1"/>
        <v>0.63829787234042556</v>
      </c>
      <c r="R9" s="15"/>
      <c r="S9" s="14">
        <f t="shared" si="2"/>
        <v>0.93913043478260871</v>
      </c>
      <c r="T9" s="14">
        <f t="shared" ref="T9:T19" si="9">J9/I9</f>
        <v>1.0416666666666667</v>
      </c>
      <c r="U9" s="15"/>
      <c r="V9" s="61"/>
      <c r="W9" s="16">
        <v>0.875</v>
      </c>
      <c r="X9" s="61"/>
      <c r="Y9" s="14">
        <f t="shared" si="3"/>
        <v>0.785250631085467</v>
      </c>
      <c r="Z9" s="14">
        <f t="shared" si="6"/>
        <v>0.99039855072463778</v>
      </c>
      <c r="AA9" s="61"/>
      <c r="AB9" s="14">
        <f t="shared" si="4"/>
        <v>0.93566691230655863</v>
      </c>
      <c r="AC9" s="14">
        <f t="shared" si="4"/>
        <v>0.83998226950354615</v>
      </c>
      <c r="AD9" s="15"/>
      <c r="AE9" s="61"/>
      <c r="AF9" s="17">
        <v>221</v>
      </c>
      <c r="AG9" s="18">
        <f t="shared" si="7"/>
        <v>24.705882352941178</v>
      </c>
      <c r="AH9" s="18">
        <f t="shared" si="5"/>
        <v>2.1493212669683257</v>
      </c>
      <c r="AI9" s="19"/>
      <c r="AJ9" s="18">
        <f t="shared" si="8"/>
        <v>26.855203619909503</v>
      </c>
    </row>
    <row r="10" spans="1:36" ht="15" customHeight="1" x14ac:dyDescent="0.25">
      <c r="A10" s="74"/>
      <c r="B10" s="20" t="s">
        <v>31</v>
      </c>
      <c r="C10" s="11">
        <f>[1]CGH!AM47</f>
        <v>930</v>
      </c>
      <c r="D10" s="12">
        <f>[1]CGH!AN47</f>
        <v>952.50000000000034</v>
      </c>
      <c r="E10" s="11">
        <f>[1]CGH!AO47</f>
        <v>930</v>
      </c>
      <c r="F10" s="12">
        <f>[1]CGH!AP47</f>
        <v>952.50000000000045</v>
      </c>
      <c r="G10" s="11">
        <f>[1]CGH!AQ47</f>
        <v>620</v>
      </c>
      <c r="H10" s="12">
        <f>[1]CGH!AR47</f>
        <v>619.99999999999989</v>
      </c>
      <c r="I10" s="11">
        <f>[1]CGH!AS47</f>
        <v>310</v>
      </c>
      <c r="J10" s="12">
        <f>[1]CGH!AT47</f>
        <v>350.00000000000011</v>
      </c>
      <c r="K10" s="11">
        <f>[1]CGH!AU47</f>
        <v>0</v>
      </c>
      <c r="L10" s="12">
        <f>[1]CGH!AV47</f>
        <v>0</v>
      </c>
      <c r="M10" s="11">
        <f>[1]CGH!AW47</f>
        <v>0</v>
      </c>
      <c r="N10" s="12">
        <f>[1]CGH!AX47</f>
        <v>0</v>
      </c>
      <c r="O10" s="13"/>
      <c r="P10" s="14">
        <f t="shared" si="0"/>
        <v>1.0241935483870972</v>
      </c>
      <c r="Q10" s="14">
        <f t="shared" si="1"/>
        <v>1.0241935483870972</v>
      </c>
      <c r="R10" s="15"/>
      <c r="S10" s="14">
        <f t="shared" si="2"/>
        <v>0.99999999999999978</v>
      </c>
      <c r="T10" s="14">
        <f t="shared" si="9"/>
        <v>1.1290322580645165</v>
      </c>
      <c r="U10" s="15"/>
      <c r="V10" s="61"/>
      <c r="W10" s="23">
        <v>0.92310000000000003</v>
      </c>
      <c r="X10" s="61"/>
      <c r="Y10" s="14">
        <f t="shared" si="3"/>
        <v>1.0241935483870972</v>
      </c>
      <c r="Z10" s="14">
        <f t="shared" si="6"/>
        <v>1.064516129032258</v>
      </c>
      <c r="AA10" s="61"/>
      <c r="AB10" s="14">
        <f t="shared" si="4"/>
        <v>1.0120967741935485</v>
      </c>
      <c r="AC10" s="14">
        <f t="shared" si="4"/>
        <v>1.0766129032258069</v>
      </c>
      <c r="AD10" s="15"/>
      <c r="AE10" s="61"/>
      <c r="AF10" s="17">
        <v>392</v>
      </c>
      <c r="AG10" s="18">
        <f t="shared" si="7"/>
        <v>4.0114795918367356</v>
      </c>
      <c r="AH10" s="18">
        <f t="shared" si="5"/>
        <v>3.3227040816326543</v>
      </c>
      <c r="AI10" s="19"/>
      <c r="AJ10" s="18">
        <f t="shared" si="8"/>
        <v>7.3341836734693899</v>
      </c>
    </row>
    <row r="11" spans="1:36" ht="15" customHeight="1" x14ac:dyDescent="0.25">
      <c r="A11" s="74"/>
      <c r="B11" s="20" t="s">
        <v>32</v>
      </c>
      <c r="C11" s="11">
        <f>[1]CGH!AM54</f>
        <v>2670</v>
      </c>
      <c r="D11" s="12">
        <f>[1]CGH!AN54</f>
        <v>2595</v>
      </c>
      <c r="E11" s="11">
        <f>[1]CGH!AO54</f>
        <v>1567.5</v>
      </c>
      <c r="F11" s="12">
        <f>[1]CGH!AP54</f>
        <v>1664.9999999999989</v>
      </c>
      <c r="G11" s="11">
        <f>[1]CGH!AQ54</f>
        <v>930</v>
      </c>
      <c r="H11" s="12">
        <f>[1]CGH!AR54</f>
        <v>980.00000000000057</v>
      </c>
      <c r="I11" s="11">
        <f>[1]CGH!AS54</f>
        <v>930</v>
      </c>
      <c r="J11" s="12">
        <f>[1]CGH!AT54</f>
        <v>990.00000000000045</v>
      </c>
      <c r="K11" s="11">
        <f>[1]CGH!AU54</f>
        <v>0</v>
      </c>
      <c r="L11" s="12">
        <f>[1]CGH!AV54</f>
        <v>0</v>
      </c>
      <c r="M11" s="11">
        <f>[1]CGH!AW54</f>
        <v>0</v>
      </c>
      <c r="N11" s="12">
        <f>[1]CGH!AX54</f>
        <v>0</v>
      </c>
      <c r="O11" s="13"/>
      <c r="P11" s="14">
        <f t="shared" si="0"/>
        <v>0.9719101123595506</v>
      </c>
      <c r="Q11" s="14">
        <f t="shared" si="1"/>
        <v>1.0622009569377984</v>
      </c>
      <c r="R11" s="15"/>
      <c r="S11" s="14">
        <f t="shared" si="2"/>
        <v>1.0537634408602157</v>
      </c>
      <c r="T11" s="14">
        <f t="shared" si="9"/>
        <v>1.0645161290322585</v>
      </c>
      <c r="U11" s="15"/>
      <c r="V11" s="61"/>
      <c r="W11" s="1">
        <v>1</v>
      </c>
      <c r="X11" s="61"/>
      <c r="Y11" s="14">
        <f t="shared" si="3"/>
        <v>1.0170555346486745</v>
      </c>
      <c r="Z11" s="14">
        <f t="shared" si="6"/>
        <v>1.059139784946237</v>
      </c>
      <c r="AA11" s="61"/>
      <c r="AB11" s="14">
        <f t="shared" si="4"/>
        <v>1.0128367766098831</v>
      </c>
      <c r="AC11" s="14">
        <f t="shared" si="4"/>
        <v>1.0633585429850285</v>
      </c>
      <c r="AD11" s="15"/>
      <c r="AE11" s="61"/>
      <c r="AF11" s="17">
        <v>956</v>
      </c>
      <c r="AG11" s="18">
        <f t="shared" si="7"/>
        <v>3.7395397489539755</v>
      </c>
      <c r="AH11" s="18">
        <f t="shared" si="5"/>
        <v>2.7771966527196645</v>
      </c>
      <c r="AI11" s="19"/>
      <c r="AJ11" s="18">
        <f t="shared" si="8"/>
        <v>6.51673640167364</v>
      </c>
    </row>
    <row r="12" spans="1:36" ht="15" customHeight="1" x14ac:dyDescent="0.25">
      <c r="A12" s="74"/>
      <c r="B12" s="20" t="s">
        <v>33</v>
      </c>
      <c r="C12" s="11">
        <f>[1]CGH!AM68</f>
        <v>930</v>
      </c>
      <c r="D12" s="12">
        <f>[1]CGH!AN68</f>
        <v>967.50000000000045</v>
      </c>
      <c r="E12" s="11">
        <f>[1]CGH!AO68</f>
        <v>930</v>
      </c>
      <c r="F12" s="12">
        <f>[1]CGH!AP68</f>
        <v>862.50000000000023</v>
      </c>
      <c r="G12" s="11">
        <f>[1]CGH!AQ68</f>
        <v>620</v>
      </c>
      <c r="H12" s="12">
        <f>[1]CGH!AR68</f>
        <v>619.99999999999989</v>
      </c>
      <c r="I12" s="11">
        <f>[1]CGH!AS68</f>
        <v>310</v>
      </c>
      <c r="J12" s="12">
        <f>[1]CGH!AT68</f>
        <v>309.99999999999994</v>
      </c>
      <c r="K12" s="11">
        <f>[1]CGH!AU68</f>
        <v>0</v>
      </c>
      <c r="L12" s="12">
        <f>[1]CGH!AV68</f>
        <v>0</v>
      </c>
      <c r="M12" s="11">
        <f>[1]CGH!AW68</f>
        <v>0</v>
      </c>
      <c r="N12" s="12">
        <f>[1]CGH!AX68</f>
        <v>0</v>
      </c>
      <c r="O12" s="13"/>
      <c r="P12" s="14">
        <f t="shared" si="0"/>
        <v>1.0403225806451617</v>
      </c>
      <c r="Q12" s="14">
        <f t="shared" si="1"/>
        <v>0.92741935483870996</v>
      </c>
      <c r="R12" s="15"/>
      <c r="S12" s="14">
        <f t="shared" si="2"/>
        <v>0.99999999999999978</v>
      </c>
      <c r="T12" s="14">
        <f t="shared" si="9"/>
        <v>0.99999999999999978</v>
      </c>
      <c r="U12" s="15"/>
      <c r="V12" s="61"/>
      <c r="W12" s="16">
        <v>1</v>
      </c>
      <c r="X12" s="61"/>
      <c r="Y12" s="14">
        <f t="shared" si="3"/>
        <v>0.98387096774193583</v>
      </c>
      <c r="Z12" s="14">
        <f t="shared" si="6"/>
        <v>0.99999999999999978</v>
      </c>
      <c r="AA12" s="61"/>
      <c r="AB12" s="14">
        <f t="shared" si="4"/>
        <v>1.0201612903225807</v>
      </c>
      <c r="AC12" s="14">
        <f t="shared" si="4"/>
        <v>0.96370967741935487</v>
      </c>
      <c r="AD12" s="15"/>
      <c r="AE12" s="61"/>
      <c r="AF12" s="17">
        <v>397</v>
      </c>
      <c r="AG12" s="18">
        <f t="shared" si="7"/>
        <v>3.9987405541561722</v>
      </c>
      <c r="AH12" s="18">
        <f t="shared" si="5"/>
        <v>2.953400503778338</v>
      </c>
      <c r="AI12" s="19"/>
      <c r="AJ12" s="18">
        <f t="shared" si="8"/>
        <v>6.9521410579345098</v>
      </c>
    </row>
    <row r="13" spans="1:36" ht="15" customHeight="1" x14ac:dyDescent="0.25">
      <c r="A13" s="74"/>
      <c r="B13" s="20" t="s">
        <v>34</v>
      </c>
      <c r="C13" s="11">
        <f>[1]CGH!AM75</f>
        <v>2497.5</v>
      </c>
      <c r="D13" s="12">
        <f>[1]CGH!AN75</f>
        <v>2343</v>
      </c>
      <c r="E13" s="11">
        <f>[1]CGH!AO75</f>
        <v>930</v>
      </c>
      <c r="F13" s="12">
        <f>[1]CGH!AP75</f>
        <v>1334.2500000000002</v>
      </c>
      <c r="G13" s="11">
        <f>[1]CGH!AQ75</f>
        <v>930</v>
      </c>
      <c r="H13" s="12">
        <f>[1]CGH!AR75</f>
        <v>910.00000000000045</v>
      </c>
      <c r="I13" s="11">
        <f>[1]CGH!AS75</f>
        <v>310</v>
      </c>
      <c r="J13" s="12">
        <f>[1]CGH!AT75</f>
        <v>309.99999999999994</v>
      </c>
      <c r="K13" s="11">
        <f>[1]CGH!AU75</f>
        <v>0</v>
      </c>
      <c r="L13" s="12">
        <f>[1]CGH!AV75</f>
        <v>0</v>
      </c>
      <c r="M13" s="11">
        <f>[1]CGH!AW75</f>
        <v>0</v>
      </c>
      <c r="N13" s="12">
        <f>[1]CGH!AX75</f>
        <v>0</v>
      </c>
      <c r="O13" s="13"/>
      <c r="P13" s="14">
        <f t="shared" si="0"/>
        <v>0.93813813813813818</v>
      </c>
      <c r="Q13" s="14">
        <f t="shared" si="1"/>
        <v>1.4346774193548391</v>
      </c>
      <c r="R13" s="15"/>
      <c r="S13" s="14">
        <f t="shared" si="2"/>
        <v>0.97849462365591444</v>
      </c>
      <c r="T13" s="14">
        <f t="shared" si="9"/>
        <v>0.99999999999999978</v>
      </c>
      <c r="U13" s="15"/>
      <c r="V13" s="61"/>
      <c r="W13" s="16">
        <v>1</v>
      </c>
      <c r="X13" s="61"/>
      <c r="Y13" s="14">
        <f t="shared" si="3"/>
        <v>1.1864077787464886</v>
      </c>
      <c r="Z13" s="14">
        <f t="shared" si="6"/>
        <v>0.98924731182795711</v>
      </c>
      <c r="AA13" s="61"/>
      <c r="AB13" s="14">
        <f t="shared" si="4"/>
        <v>0.95831638089702631</v>
      </c>
      <c r="AC13" s="14">
        <f t="shared" si="4"/>
        <v>1.2173387096774193</v>
      </c>
      <c r="AD13" s="15"/>
      <c r="AE13" s="61"/>
      <c r="AF13" s="17">
        <v>480</v>
      </c>
      <c r="AG13" s="18">
        <f t="shared" si="7"/>
        <v>6.7770833333333345</v>
      </c>
      <c r="AH13" s="18">
        <f t="shared" si="5"/>
        <v>3.425520833333334</v>
      </c>
      <c r="AI13" s="19"/>
      <c r="AJ13" s="18">
        <f t="shared" si="8"/>
        <v>10.202604166666667</v>
      </c>
    </row>
    <row r="14" spans="1:36" ht="15" customHeight="1" x14ac:dyDescent="0.25">
      <c r="A14" s="74"/>
      <c r="B14" s="20" t="s">
        <v>35</v>
      </c>
      <c r="C14" s="11">
        <f>[1]CGH!AM82</f>
        <v>2730</v>
      </c>
      <c r="D14" s="12">
        <f>[1]CGH!AN82</f>
        <v>2572.5000000000009</v>
      </c>
      <c r="E14" s="11">
        <f>[1]CGH!AO82</f>
        <v>1507.5</v>
      </c>
      <c r="F14" s="12">
        <f>[1]CGH!AP82</f>
        <v>1477.4999999999993</v>
      </c>
      <c r="G14" s="11">
        <f>[1]CGH!AQ82</f>
        <v>930</v>
      </c>
      <c r="H14" s="12">
        <f>[1]CGH!AR82</f>
        <v>930.00000000000045</v>
      </c>
      <c r="I14" s="11">
        <f>[1]CGH!AS82</f>
        <v>850</v>
      </c>
      <c r="J14" s="12">
        <f>[1]CGH!AT82</f>
        <v>910.00000000000045</v>
      </c>
      <c r="K14" s="11">
        <f>[1]CGH!AU82</f>
        <v>0</v>
      </c>
      <c r="L14" s="12">
        <f>[1]CGH!AV82</f>
        <v>0</v>
      </c>
      <c r="M14" s="11">
        <f>[1]CGH!AW82</f>
        <v>0</v>
      </c>
      <c r="N14" s="12">
        <f>[1]CGH!AX82</f>
        <v>0</v>
      </c>
      <c r="O14" s="13"/>
      <c r="P14" s="14">
        <f t="shared" si="0"/>
        <v>0.94230769230769262</v>
      </c>
      <c r="Q14" s="14">
        <f t="shared" si="1"/>
        <v>0.98009950248756172</v>
      </c>
      <c r="R14" s="15"/>
      <c r="S14" s="14">
        <f t="shared" si="2"/>
        <v>1.0000000000000004</v>
      </c>
      <c r="T14" s="14">
        <f t="shared" si="9"/>
        <v>1.0705882352941183</v>
      </c>
      <c r="U14" s="15"/>
      <c r="V14" s="61"/>
      <c r="W14" s="16">
        <v>0.9355</v>
      </c>
      <c r="X14" s="61"/>
      <c r="Y14" s="14">
        <f t="shared" si="3"/>
        <v>0.96120359739762717</v>
      </c>
      <c r="Z14" s="14">
        <f t="shared" si="6"/>
        <v>1.0352941176470594</v>
      </c>
      <c r="AA14" s="61"/>
      <c r="AB14" s="14">
        <f t="shared" si="4"/>
        <v>0.97115384615384648</v>
      </c>
      <c r="AC14" s="14">
        <f t="shared" si="4"/>
        <v>1.0253438688908401</v>
      </c>
      <c r="AD14" s="15"/>
      <c r="AE14" s="61"/>
      <c r="AF14" s="17">
        <v>926</v>
      </c>
      <c r="AG14" s="18">
        <f t="shared" si="7"/>
        <v>3.7823974082073448</v>
      </c>
      <c r="AH14" s="18">
        <f t="shared" si="5"/>
        <v>2.5782937365010801</v>
      </c>
      <c r="AI14" s="19"/>
      <c r="AJ14" s="18">
        <f t="shared" si="8"/>
        <v>6.3606911447084231</v>
      </c>
    </row>
    <row r="15" spans="1:36" ht="15" customHeight="1" x14ac:dyDescent="0.25">
      <c r="A15" s="74"/>
      <c r="B15" s="20" t="s">
        <v>36</v>
      </c>
      <c r="C15" s="11">
        <f>[1]CGH!AM89</f>
        <v>2032.5</v>
      </c>
      <c r="D15" s="12">
        <f>[1]CGH!AN89</f>
        <v>2047.5000000000002</v>
      </c>
      <c r="E15" s="11">
        <f>[1]CGH!AO89</f>
        <v>930</v>
      </c>
      <c r="F15" s="12">
        <f>[1]CGH!AP89</f>
        <v>930.00000000000045</v>
      </c>
      <c r="G15" s="11">
        <f>[1]CGH!AQ89</f>
        <v>1240</v>
      </c>
      <c r="H15" s="12">
        <f>[1]CGH!AR89</f>
        <v>1239.9999999999998</v>
      </c>
      <c r="I15" s="11">
        <f>[1]CGH!AS89</f>
        <v>0</v>
      </c>
      <c r="J15" s="12">
        <f>[1]CGH!AT89</f>
        <v>30</v>
      </c>
      <c r="K15" s="11">
        <f>[1]CGH!AU89</f>
        <v>0</v>
      </c>
      <c r="L15" s="12">
        <f>[1]CGH!AV89</f>
        <v>0</v>
      </c>
      <c r="M15" s="11">
        <f>[1]CGH!AW89</f>
        <v>0</v>
      </c>
      <c r="N15" s="12">
        <f>[1]CGH!AX89</f>
        <v>0</v>
      </c>
      <c r="O15" s="13"/>
      <c r="P15" s="14">
        <f t="shared" si="0"/>
        <v>1.0073800738007381</v>
      </c>
      <c r="Q15" s="14">
        <f t="shared" si="1"/>
        <v>1.0000000000000004</v>
      </c>
      <c r="R15" s="15"/>
      <c r="S15" s="14">
        <f t="shared" si="2"/>
        <v>0.99999999999999978</v>
      </c>
      <c r="T15" s="14" t="s">
        <v>29</v>
      </c>
      <c r="U15" s="15"/>
      <c r="V15" s="61"/>
      <c r="W15" s="16">
        <v>1</v>
      </c>
      <c r="X15" s="61"/>
      <c r="Y15" s="14">
        <f t="shared" si="3"/>
        <v>1.0036900369003692</v>
      </c>
      <c r="Z15" s="14">
        <f>SUM(S15:T15)/1</f>
        <v>0.99999999999999978</v>
      </c>
      <c r="AA15" s="61"/>
      <c r="AB15" s="14">
        <f t="shared" si="4"/>
        <v>1.003690036900369</v>
      </c>
      <c r="AC15" s="14">
        <f>Q15</f>
        <v>1.0000000000000004</v>
      </c>
      <c r="AD15" s="15"/>
      <c r="AE15" s="61"/>
      <c r="AF15" s="17">
        <v>620</v>
      </c>
      <c r="AG15" s="18">
        <f t="shared" si="7"/>
        <v>5.30241935483871</v>
      </c>
      <c r="AH15" s="18">
        <f t="shared" si="5"/>
        <v>1.5483870967741942</v>
      </c>
      <c r="AI15" s="19"/>
      <c r="AJ15" s="18">
        <f t="shared" si="8"/>
        <v>6.8508064516129048</v>
      </c>
    </row>
    <row r="16" spans="1:36" ht="15" customHeight="1" x14ac:dyDescent="0.25">
      <c r="A16" s="74"/>
      <c r="B16" s="20" t="s">
        <v>37</v>
      </c>
      <c r="C16" s="11">
        <f>[1]CGH!AM96</f>
        <v>1860</v>
      </c>
      <c r="D16" s="12">
        <f>[1]CGH!AN96</f>
        <v>1830.0000000000005</v>
      </c>
      <c r="E16" s="11">
        <f>[1]CGH!AO96</f>
        <v>2032.5</v>
      </c>
      <c r="F16" s="12">
        <f>[1]CGH!AP96</f>
        <v>2092.5</v>
      </c>
      <c r="G16" s="11">
        <f>[1]CGH!AQ96</f>
        <v>930</v>
      </c>
      <c r="H16" s="12">
        <f>[1]CGH!AR96</f>
        <v>940.00000000000034</v>
      </c>
      <c r="I16" s="11">
        <f>[1]CGH!AS96</f>
        <v>1240</v>
      </c>
      <c r="J16" s="12">
        <f>[1]CGH!AT96</f>
        <v>1150</v>
      </c>
      <c r="K16" s="11">
        <f>[1]CGH!AU96</f>
        <v>0</v>
      </c>
      <c r="L16" s="12">
        <f>[1]CGH!AV96</f>
        <v>0</v>
      </c>
      <c r="M16" s="11">
        <f>[1]CGH!AW96</f>
        <v>0</v>
      </c>
      <c r="N16" s="12">
        <f>[1]CGH!AX96</f>
        <v>0</v>
      </c>
      <c r="O16" s="13"/>
      <c r="P16" s="14">
        <f t="shared" si="0"/>
        <v>0.98387096774193572</v>
      </c>
      <c r="Q16" s="14">
        <f t="shared" si="1"/>
        <v>1.0295202952029521</v>
      </c>
      <c r="R16" s="15"/>
      <c r="S16" s="14">
        <f t="shared" si="2"/>
        <v>1.0107526881720434</v>
      </c>
      <c r="T16" s="14">
        <f t="shared" si="9"/>
        <v>0.92741935483870963</v>
      </c>
      <c r="U16" s="15"/>
      <c r="V16" s="61"/>
      <c r="W16" s="16">
        <v>1</v>
      </c>
      <c r="X16" s="61"/>
      <c r="Y16" s="14">
        <f t="shared" si="3"/>
        <v>1.0066956314724438</v>
      </c>
      <c r="Z16" s="14">
        <f t="shared" si="6"/>
        <v>0.96908602150537648</v>
      </c>
      <c r="AA16" s="61"/>
      <c r="AB16" s="14">
        <f t="shared" si="4"/>
        <v>0.99731182795698958</v>
      </c>
      <c r="AC16" s="14">
        <f>(Q16+T16)/2</f>
        <v>0.9784698250208308</v>
      </c>
      <c r="AD16" s="15"/>
      <c r="AE16" s="61"/>
      <c r="AF16" s="17">
        <v>990</v>
      </c>
      <c r="AG16" s="18">
        <f t="shared" si="7"/>
        <v>2.7979797979797989</v>
      </c>
      <c r="AH16" s="18">
        <f t="shared" si="5"/>
        <v>3.2752525252525251</v>
      </c>
      <c r="AI16" s="19"/>
      <c r="AJ16" s="18">
        <f t="shared" si="8"/>
        <v>6.0732323232323244</v>
      </c>
    </row>
    <row r="17" spans="1:36" ht="15" customHeight="1" x14ac:dyDescent="0.25">
      <c r="A17" s="74"/>
      <c r="B17" s="20" t="s">
        <v>38</v>
      </c>
      <c r="C17" s="11">
        <f>[1]CGH!AM103</f>
        <v>1395</v>
      </c>
      <c r="D17" s="12">
        <f>[1]CGH!AN103</f>
        <v>1455.0000000000002</v>
      </c>
      <c r="E17" s="11">
        <f>[1]CGH!AO103</f>
        <v>1395</v>
      </c>
      <c r="F17" s="12">
        <f>[1]CGH!AP103</f>
        <v>1357.4999999999998</v>
      </c>
      <c r="G17" s="11">
        <f>[1]CGH!AQ103</f>
        <v>620</v>
      </c>
      <c r="H17" s="12">
        <f>[1]CGH!AR103</f>
        <v>619.99999999999989</v>
      </c>
      <c r="I17" s="11">
        <f>[1]CGH!AS103</f>
        <v>620</v>
      </c>
      <c r="J17" s="12">
        <f>[1]CGH!AT103</f>
        <v>630</v>
      </c>
      <c r="K17" s="11">
        <f>[1]CGH!AU103</f>
        <v>0</v>
      </c>
      <c r="L17" s="12">
        <f>[1]CGH!AV103</f>
        <v>0</v>
      </c>
      <c r="M17" s="11">
        <f>[1]CGH!AW103</f>
        <v>0</v>
      </c>
      <c r="N17" s="12">
        <f>[1]CGH!AX103</f>
        <v>0</v>
      </c>
      <c r="O17" s="13"/>
      <c r="P17" s="14">
        <f t="shared" si="0"/>
        <v>1.0430107526881722</v>
      </c>
      <c r="Q17" s="14">
        <f t="shared" si="1"/>
        <v>0.97311827956989227</v>
      </c>
      <c r="R17" s="15"/>
      <c r="S17" s="14">
        <f t="shared" si="2"/>
        <v>0.99999999999999978</v>
      </c>
      <c r="T17" s="14">
        <f t="shared" si="9"/>
        <v>1.0161290322580645</v>
      </c>
      <c r="U17" s="15"/>
      <c r="V17" s="61"/>
      <c r="W17" s="16">
        <v>0.94120000000000004</v>
      </c>
      <c r="X17" s="61"/>
      <c r="Y17" s="14">
        <f t="shared" si="3"/>
        <v>1.0080645161290323</v>
      </c>
      <c r="Z17" s="14">
        <f t="shared" si="6"/>
        <v>1.008064516129032</v>
      </c>
      <c r="AA17" s="61"/>
      <c r="AB17" s="14">
        <f t="shared" si="4"/>
        <v>1.021505376344086</v>
      </c>
      <c r="AC17" s="14">
        <f>(Q17+T17)/2</f>
        <v>0.99462365591397839</v>
      </c>
      <c r="AD17" s="15"/>
      <c r="AE17" s="61"/>
      <c r="AF17" s="17">
        <v>519</v>
      </c>
      <c r="AG17" s="18">
        <f t="shared" si="7"/>
        <v>3.9980732177263971</v>
      </c>
      <c r="AH17" s="18">
        <f t="shared" si="5"/>
        <v>3.8294797687861268</v>
      </c>
      <c r="AI17" s="19"/>
      <c r="AJ17" s="18">
        <f t="shared" si="8"/>
        <v>7.827552986512524</v>
      </c>
    </row>
    <row r="18" spans="1:36" ht="15" customHeight="1" x14ac:dyDescent="0.25">
      <c r="A18" s="74"/>
      <c r="B18" s="20" t="s">
        <v>39</v>
      </c>
      <c r="C18" s="11">
        <f>[1]CGH!AM110</f>
        <v>2032.5</v>
      </c>
      <c r="D18" s="12">
        <f>[1]CGH!AN110</f>
        <v>1837.5000000000009</v>
      </c>
      <c r="E18" s="11">
        <f>[1]CGH!AO110</f>
        <v>2325</v>
      </c>
      <c r="F18" s="12">
        <f>[1]CGH!AP110</f>
        <v>2167.4999999999995</v>
      </c>
      <c r="G18" s="11">
        <f>[1]CGH!AQ110</f>
        <v>930</v>
      </c>
      <c r="H18" s="12">
        <f>[1]CGH!AR110</f>
        <v>980.00000000000057</v>
      </c>
      <c r="I18" s="11">
        <f>[1]CGH!AS110</f>
        <v>1240</v>
      </c>
      <c r="J18" s="12">
        <f>[1]CGH!AT110</f>
        <v>1200</v>
      </c>
      <c r="K18" s="11">
        <f>[1]CGH!AU110</f>
        <v>0</v>
      </c>
      <c r="L18" s="12">
        <f>[1]CGH!AV110</f>
        <v>0</v>
      </c>
      <c r="M18" s="11">
        <f>[1]CGH!AW110</f>
        <v>0</v>
      </c>
      <c r="N18" s="12">
        <f>[1]CGH!AX110</f>
        <v>0</v>
      </c>
      <c r="O18" s="13"/>
      <c r="P18" s="14">
        <f t="shared" si="0"/>
        <v>0.90405904059040632</v>
      </c>
      <c r="Q18" s="14">
        <f t="shared" si="1"/>
        <v>0.9322580645161288</v>
      </c>
      <c r="R18" s="15"/>
      <c r="S18" s="14">
        <f t="shared" si="2"/>
        <v>1.0537634408602157</v>
      </c>
      <c r="T18" s="14">
        <f t="shared" si="9"/>
        <v>0.967741935483871</v>
      </c>
      <c r="U18" s="15"/>
      <c r="V18" s="61"/>
      <c r="W18" s="16">
        <v>0.95</v>
      </c>
      <c r="X18" s="61"/>
      <c r="Y18" s="14">
        <f t="shared" si="3"/>
        <v>0.91815855255326762</v>
      </c>
      <c r="Z18" s="14">
        <f t="shared" si="6"/>
        <v>1.0107526881720434</v>
      </c>
      <c r="AA18" s="61"/>
      <c r="AB18" s="14">
        <f t="shared" si="4"/>
        <v>0.97891124072531099</v>
      </c>
      <c r="AC18" s="14">
        <f>(Q18+T18)/2</f>
        <v>0.95</v>
      </c>
      <c r="AD18" s="15"/>
      <c r="AE18" s="61"/>
      <c r="AF18" s="17">
        <v>1000</v>
      </c>
      <c r="AG18" s="18">
        <f t="shared" si="7"/>
        <v>2.8175000000000012</v>
      </c>
      <c r="AH18" s="18">
        <f t="shared" si="5"/>
        <v>3.3674999999999997</v>
      </c>
      <c r="AI18" s="19"/>
      <c r="AJ18" s="18">
        <f t="shared" si="8"/>
        <v>6.1850000000000005</v>
      </c>
    </row>
    <row r="19" spans="1:36" ht="15" customHeight="1" x14ac:dyDescent="0.25">
      <c r="A19" s="75"/>
      <c r="B19" s="24" t="s">
        <v>40</v>
      </c>
      <c r="C19" s="25">
        <f>[1]CGH!AM117</f>
        <v>465</v>
      </c>
      <c r="D19" s="26">
        <f>[1]CGH!AN117</f>
        <v>465.00000000000023</v>
      </c>
      <c r="E19" s="25">
        <f>[1]CGH!AO117</f>
        <v>465</v>
      </c>
      <c r="F19" s="26">
        <f>[1]CGH!AP117</f>
        <v>465.00000000000023</v>
      </c>
      <c r="G19" s="25">
        <f>[1]CGH!AQ117</f>
        <v>310</v>
      </c>
      <c r="H19" s="26">
        <f>[1]CGH!AR117</f>
        <v>309.99999999999994</v>
      </c>
      <c r="I19" s="25">
        <f>[1]CGH!AS117</f>
        <v>310</v>
      </c>
      <c r="J19" s="26">
        <f>[1]CGH!AT117</f>
        <v>309.99999999999994</v>
      </c>
      <c r="K19" s="25">
        <f>[1]CGH!AU117</f>
        <v>0</v>
      </c>
      <c r="L19" s="26">
        <f>[1]CGH!AV117</f>
        <v>0</v>
      </c>
      <c r="M19" s="25">
        <f>[1]CGH!AW117</f>
        <v>0</v>
      </c>
      <c r="N19" s="26">
        <f>[1]CGH!AX117</f>
        <v>0</v>
      </c>
      <c r="O19" s="13"/>
      <c r="P19" s="14">
        <f t="shared" si="0"/>
        <v>1.0000000000000004</v>
      </c>
      <c r="Q19" s="14">
        <f t="shared" si="1"/>
        <v>1.0000000000000004</v>
      </c>
      <c r="R19" s="15"/>
      <c r="S19" s="14">
        <f t="shared" si="2"/>
        <v>0.99999999999999978</v>
      </c>
      <c r="T19" s="14">
        <f t="shared" si="9"/>
        <v>0.99999999999999978</v>
      </c>
      <c r="U19" s="27"/>
      <c r="V19" s="61"/>
      <c r="W19" s="16" t="s">
        <v>29</v>
      </c>
      <c r="X19" s="61"/>
      <c r="Y19" s="14">
        <f t="shared" si="3"/>
        <v>1.0000000000000004</v>
      </c>
      <c r="Z19" s="14">
        <f t="shared" si="6"/>
        <v>0.99999999999999978</v>
      </c>
      <c r="AA19" s="61"/>
      <c r="AB19" s="14">
        <f t="shared" si="4"/>
        <v>1</v>
      </c>
      <c r="AC19" s="14">
        <f t="shared" si="4"/>
        <v>1</v>
      </c>
      <c r="AD19" s="15"/>
      <c r="AE19" s="61"/>
      <c r="AF19" s="17">
        <v>83</v>
      </c>
      <c r="AG19" s="18">
        <f t="shared" si="7"/>
        <v>9.3373493975903639</v>
      </c>
      <c r="AH19" s="18">
        <f t="shared" si="5"/>
        <v>9.3373493975903639</v>
      </c>
      <c r="AI19" s="19"/>
      <c r="AJ19" s="18">
        <f t="shared" si="8"/>
        <v>18.674698795180728</v>
      </c>
    </row>
    <row r="20" spans="1:36" s="31" customFormat="1" ht="15" customHeight="1" x14ac:dyDescent="0.25">
      <c r="A20" s="7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W20" s="32"/>
      <c r="Y20" s="30"/>
      <c r="Z20" s="30"/>
      <c r="AB20" s="30"/>
      <c r="AC20" s="30"/>
      <c r="AD20" s="30"/>
      <c r="AF20" s="33"/>
      <c r="AG20" s="34"/>
      <c r="AH20" s="34"/>
      <c r="AI20" s="34"/>
      <c r="AJ20" s="77"/>
    </row>
    <row r="21" spans="1:36" x14ac:dyDescent="0.25">
      <c r="A21" s="78" t="s">
        <v>41</v>
      </c>
      <c r="B21" s="35" t="s">
        <v>42</v>
      </c>
      <c r="C21" s="36">
        <f>[1]GRH!AM5</f>
        <v>3720</v>
      </c>
      <c r="D21" s="37">
        <f>[1]GRH!AN5</f>
        <v>3727.5000000000009</v>
      </c>
      <c r="E21" s="36">
        <f>[1]GRH!AO5</f>
        <v>1627.5</v>
      </c>
      <c r="F21" s="37">
        <f>[1]GRH!AP5</f>
        <v>1567.5000000000002</v>
      </c>
      <c r="G21" s="36">
        <f>[1]GRH!AQ5</f>
        <v>2170</v>
      </c>
      <c r="H21" s="37">
        <f>[1]GRH!AR5</f>
        <v>2350</v>
      </c>
      <c r="I21" s="36">
        <f>[1]GRH!AS5</f>
        <v>930</v>
      </c>
      <c r="J21" s="37">
        <f>[1]GRH!AT5</f>
        <v>940.00000000000034</v>
      </c>
      <c r="K21" s="36">
        <f>[1]GRH!AU5</f>
        <v>0</v>
      </c>
      <c r="L21" s="37">
        <f>[1]GRH!AV5</f>
        <v>0</v>
      </c>
      <c r="M21" s="36">
        <f>[1]GRH!AW5</f>
        <v>0</v>
      </c>
      <c r="N21" s="37">
        <f>[1]GRH!AX5</f>
        <v>0</v>
      </c>
      <c r="O21" s="13"/>
      <c r="P21" s="14">
        <f t="shared" ref="P21:P44" si="10">D21/C21</f>
        <v>1.0020161290322582</v>
      </c>
      <c r="Q21" s="14">
        <f>F21/E21</f>
        <v>0.96313364055299555</v>
      </c>
      <c r="R21" s="15"/>
      <c r="S21" s="14">
        <f t="shared" ref="S21:S44" si="11">H21/G21</f>
        <v>1.0829493087557605</v>
      </c>
      <c r="T21" s="14">
        <f>J21/I21</f>
        <v>1.0107526881720434</v>
      </c>
      <c r="U21" s="38"/>
      <c r="V21" s="61"/>
      <c r="W21" s="16">
        <v>0.94739999999999991</v>
      </c>
      <c r="X21" s="61"/>
      <c r="Y21" s="14">
        <f>SUM(P21:Q21)/2</f>
        <v>0.98257488479262689</v>
      </c>
      <c r="Z21" s="14">
        <f t="shared" ref="Z21:Z44" si="12">SUM(S21:T21)/2</f>
        <v>1.0468509984639018</v>
      </c>
      <c r="AA21" s="61"/>
      <c r="AB21" s="14">
        <f t="shared" ref="AB21:AC36" si="13">(P21+S21)/2</f>
        <v>1.0424827188940093</v>
      </c>
      <c r="AC21" s="14">
        <f t="shared" si="13"/>
        <v>0.9869431643625195</v>
      </c>
      <c r="AD21" s="15"/>
      <c r="AE21" s="61"/>
      <c r="AF21" s="17">
        <v>1283</v>
      </c>
      <c r="AG21" s="18">
        <f t="shared" ref="AG21:AG44" si="14">(D21+H21)/AF21</f>
        <v>4.7369446609508969</v>
      </c>
      <c r="AH21" s="18">
        <f t="shared" ref="AH21:AH44" si="15">(F21+J21)/AF21</f>
        <v>1.954403741231489</v>
      </c>
      <c r="AI21" s="19"/>
      <c r="AJ21" s="18">
        <f t="shared" ref="AJ21:AJ44" si="16">(D21+F21+H21+J21)/AF21</f>
        <v>6.6913484021823866</v>
      </c>
    </row>
    <row r="22" spans="1:36" x14ac:dyDescent="0.25">
      <c r="A22" s="79"/>
      <c r="B22" s="39" t="s">
        <v>43</v>
      </c>
      <c r="C22" s="40">
        <f>[1]GRH!AM168</f>
        <v>930</v>
      </c>
      <c r="D22" s="41">
        <f>[1]GRH!AN168</f>
        <v>862.50000000000045</v>
      </c>
      <c r="E22" s="40">
        <f>[1]GRH!AO168</f>
        <v>930</v>
      </c>
      <c r="F22" s="41">
        <f>[1]GRH!AP168</f>
        <v>877.50000000000034</v>
      </c>
      <c r="G22" s="40">
        <f>[1]GRH!AQ168</f>
        <v>620</v>
      </c>
      <c r="H22" s="41">
        <f>[1]GRH!AR168</f>
        <v>610</v>
      </c>
      <c r="I22" s="40">
        <f>[1]GRH!AS168</f>
        <v>310</v>
      </c>
      <c r="J22" s="41">
        <f>[1]GRH!AT168</f>
        <v>309.99999999999994</v>
      </c>
      <c r="K22" s="40"/>
      <c r="L22" s="41"/>
      <c r="M22" s="40">
        <f>[1]GRH!AW6</f>
        <v>0</v>
      </c>
      <c r="N22" s="41">
        <f>[1]GRH!AX6</f>
        <v>0</v>
      </c>
      <c r="O22" s="13"/>
      <c r="P22" s="14">
        <f t="shared" si="10"/>
        <v>0.92741935483871019</v>
      </c>
      <c r="Q22" s="14">
        <f>F22/E22</f>
        <v>0.94354838709677458</v>
      </c>
      <c r="R22" s="15"/>
      <c r="S22" s="14">
        <f t="shared" si="11"/>
        <v>0.9838709677419355</v>
      </c>
      <c r="T22" s="14">
        <f>J22/I22</f>
        <v>0.99999999999999978</v>
      </c>
      <c r="U22" s="15"/>
      <c r="V22" s="61"/>
      <c r="W22" s="42"/>
      <c r="X22" s="61"/>
      <c r="Y22" s="14">
        <f>SUM(P22:Q22)/2</f>
        <v>0.93548387096774244</v>
      </c>
      <c r="Z22" s="14">
        <f t="shared" ref="Z22" si="17">SUM(S22:T22)/2</f>
        <v>0.99193548387096764</v>
      </c>
      <c r="AA22" s="61"/>
      <c r="AB22" s="14">
        <f t="shared" si="13"/>
        <v>0.95564516129032284</v>
      </c>
      <c r="AC22" s="14">
        <f t="shared" si="13"/>
        <v>0.97177419354838723</v>
      </c>
      <c r="AD22" s="15"/>
      <c r="AE22" s="61"/>
      <c r="AF22" s="17">
        <v>291</v>
      </c>
      <c r="AG22" s="18">
        <f t="shared" si="14"/>
        <v>5.0601374570446751</v>
      </c>
      <c r="AH22" s="18">
        <f t="shared" si="15"/>
        <v>4.0807560137457051</v>
      </c>
      <c r="AI22" s="19"/>
      <c r="AJ22" s="18">
        <f t="shared" si="16"/>
        <v>9.1408934707903811</v>
      </c>
    </row>
    <row r="23" spans="1:36" x14ac:dyDescent="0.25">
      <c r="A23" s="79"/>
      <c r="B23" s="39" t="s">
        <v>44</v>
      </c>
      <c r="C23" s="40">
        <f>[1]GRH!AM12</f>
        <v>2790</v>
      </c>
      <c r="D23" s="41">
        <f>[1]GRH!AN12</f>
        <v>2700</v>
      </c>
      <c r="E23" s="40">
        <f>[1]GRH!AO12</f>
        <v>465</v>
      </c>
      <c r="F23" s="41">
        <f>[1]GRH!AP12</f>
        <v>420.00000000000023</v>
      </c>
      <c r="G23" s="40">
        <f>[1]GRH!AQ12</f>
        <v>1550</v>
      </c>
      <c r="H23" s="41">
        <f>[1]GRH!AR12</f>
        <v>1510.0000000000002</v>
      </c>
      <c r="I23" s="40">
        <f>[1]GRH!AS12</f>
        <v>310</v>
      </c>
      <c r="J23" s="41">
        <f>[1]GRH!AT12</f>
        <v>289.99999999999994</v>
      </c>
      <c r="K23" s="40">
        <f>[1]GRH!AU12</f>
        <v>0</v>
      </c>
      <c r="L23" s="41">
        <f>[1]GRH!AV12</f>
        <v>0</v>
      </c>
      <c r="M23" s="40">
        <f>[1]GRH!AW12</f>
        <v>0</v>
      </c>
      <c r="N23" s="41">
        <f>[1]GRH!AX12</f>
        <v>0</v>
      </c>
      <c r="O23" s="13"/>
      <c r="P23" s="14">
        <f t="shared" si="10"/>
        <v>0.967741935483871</v>
      </c>
      <c r="Q23" s="14">
        <f>F23/E23</f>
        <v>0.90322580645161343</v>
      </c>
      <c r="R23" s="15"/>
      <c r="S23" s="14">
        <f t="shared" si="11"/>
        <v>0.97419354838709693</v>
      </c>
      <c r="T23" s="14">
        <f t="shared" ref="T23:T44" si="18">J23/I23</f>
        <v>0.93548387096774177</v>
      </c>
      <c r="U23" s="15"/>
      <c r="V23" s="61"/>
      <c r="W23" s="16">
        <v>0.9375</v>
      </c>
      <c r="X23" s="61"/>
      <c r="Y23" s="14">
        <f t="shared" ref="Y23:Y44" si="19">SUM(P23:Q23)/2</f>
        <v>0.93548387096774221</v>
      </c>
      <c r="Z23" s="14">
        <f t="shared" si="12"/>
        <v>0.95483870967741935</v>
      </c>
      <c r="AA23" s="61"/>
      <c r="AB23" s="14">
        <f t="shared" si="13"/>
        <v>0.97096774193548396</v>
      </c>
      <c r="AC23" s="14">
        <f t="shared" si="13"/>
        <v>0.9193548387096776</v>
      </c>
      <c r="AD23" s="15"/>
      <c r="AE23" s="61"/>
      <c r="AF23" s="17">
        <v>758</v>
      </c>
      <c r="AG23" s="18">
        <f t="shared" si="14"/>
        <v>5.5540897097625326</v>
      </c>
      <c r="AH23" s="18">
        <f t="shared" si="15"/>
        <v>0.93667546174142513</v>
      </c>
      <c r="AI23" s="19"/>
      <c r="AJ23" s="18">
        <f t="shared" si="16"/>
        <v>6.4907651715039574</v>
      </c>
    </row>
    <row r="24" spans="1:36" x14ac:dyDescent="0.25">
      <c r="A24" s="79"/>
      <c r="B24" s="39" t="s">
        <v>30</v>
      </c>
      <c r="C24" s="40">
        <f>[1]GRH!AM19</f>
        <v>5070.0000000000009</v>
      </c>
      <c r="D24" s="41">
        <f>[1]GRH!AN19</f>
        <v>4710</v>
      </c>
      <c r="E24" s="40">
        <f>[1]GRH!AO19</f>
        <v>525</v>
      </c>
      <c r="F24" s="41">
        <f>[1]GRH!AP19</f>
        <v>480</v>
      </c>
      <c r="G24" s="40">
        <f>[1]GRH!AQ19</f>
        <v>3210</v>
      </c>
      <c r="H24" s="41">
        <f>[1]GRH!AR19</f>
        <v>3170</v>
      </c>
      <c r="I24" s="40">
        <f>[1]GRH!AS19</f>
        <v>340</v>
      </c>
      <c r="J24" s="41">
        <f>[1]GRH!AT19</f>
        <v>380</v>
      </c>
      <c r="K24" s="40">
        <f>[1]GRH!AU19</f>
        <v>0</v>
      </c>
      <c r="L24" s="41">
        <f>[1]GRH!AV19</f>
        <v>0</v>
      </c>
      <c r="M24" s="40">
        <f>[1]GRH!AW19</f>
        <v>0</v>
      </c>
      <c r="N24" s="41">
        <f>[1]GRH!AX19</f>
        <v>0</v>
      </c>
      <c r="O24" s="13"/>
      <c r="P24" s="14">
        <f t="shared" si="10"/>
        <v>0.92899408284023655</v>
      </c>
      <c r="Q24" s="14">
        <f>F24/E24</f>
        <v>0.91428571428571426</v>
      </c>
      <c r="R24" s="15"/>
      <c r="S24" s="14">
        <f t="shared" si="11"/>
        <v>0.98753894080996885</v>
      </c>
      <c r="T24" s="14">
        <f t="shared" si="18"/>
        <v>1.1176470588235294</v>
      </c>
      <c r="U24" s="15"/>
      <c r="V24" s="61"/>
      <c r="W24" s="16">
        <v>0.9</v>
      </c>
      <c r="X24" s="61"/>
      <c r="Y24" s="14">
        <f t="shared" si="19"/>
        <v>0.92163989856297546</v>
      </c>
      <c r="Z24" s="14">
        <f t="shared" si="12"/>
        <v>1.0525929998167491</v>
      </c>
      <c r="AA24" s="61"/>
      <c r="AB24" s="14">
        <f t="shared" si="13"/>
        <v>0.9582665118251027</v>
      </c>
      <c r="AC24" s="14">
        <f t="shared" si="13"/>
        <v>1.0159663865546218</v>
      </c>
      <c r="AD24" s="15"/>
      <c r="AE24" s="61"/>
      <c r="AF24" s="17">
        <v>313</v>
      </c>
      <c r="AG24" s="18">
        <f t="shared" si="14"/>
        <v>25.175718849840255</v>
      </c>
      <c r="AH24" s="18">
        <f t="shared" si="15"/>
        <v>2.7476038338658149</v>
      </c>
      <c r="AI24" s="19"/>
      <c r="AJ24" s="18">
        <f t="shared" si="16"/>
        <v>27.923322683706072</v>
      </c>
    </row>
    <row r="25" spans="1:36" x14ac:dyDescent="0.25">
      <c r="A25" s="79"/>
      <c r="B25" s="39" t="s">
        <v>45</v>
      </c>
      <c r="C25" s="40">
        <f>[1]GRH!AM26</f>
        <v>4650</v>
      </c>
      <c r="D25" s="41">
        <f>[1]GRH!AN26</f>
        <v>4522.5</v>
      </c>
      <c r="E25" s="40">
        <f>[1]GRH!AO26</f>
        <v>465</v>
      </c>
      <c r="F25" s="41">
        <f>[1]GRH!AP26</f>
        <v>307.50000000000011</v>
      </c>
      <c r="G25" s="40">
        <f>[1]GRH!AQ26</f>
        <v>3100</v>
      </c>
      <c r="H25" s="41">
        <f>[1]GRH!AR26</f>
        <v>3030</v>
      </c>
      <c r="I25" s="40">
        <f>[1]GRH!AS26</f>
        <v>310</v>
      </c>
      <c r="J25" s="41">
        <f>[1]GRH!AT26</f>
        <v>190</v>
      </c>
      <c r="K25" s="40">
        <f>[1]GRH!AU26</f>
        <v>0</v>
      </c>
      <c r="L25" s="41">
        <f>[1]GRH!AV26</f>
        <v>0</v>
      </c>
      <c r="M25" s="40">
        <f>N25</f>
        <v>0</v>
      </c>
      <c r="N25" s="41">
        <f>[1]GRH!AX26</f>
        <v>0</v>
      </c>
      <c r="O25" s="13"/>
      <c r="P25" s="14">
        <f t="shared" si="10"/>
        <v>0.97258064516129028</v>
      </c>
      <c r="Q25" s="14">
        <f t="shared" ref="Q25:Q44" si="20">F25/E25</f>
        <v>0.66129032258064535</v>
      </c>
      <c r="R25" s="15"/>
      <c r="S25" s="14">
        <f t="shared" si="11"/>
        <v>0.97741935483870968</v>
      </c>
      <c r="T25" s="14">
        <f t="shared" si="18"/>
        <v>0.61290322580645162</v>
      </c>
      <c r="U25" s="15"/>
      <c r="V25" s="61"/>
      <c r="W25" s="16">
        <v>1</v>
      </c>
      <c r="X25" s="61"/>
      <c r="Y25" s="14">
        <f t="shared" si="19"/>
        <v>0.81693548387096782</v>
      </c>
      <c r="Z25" s="14">
        <f t="shared" si="12"/>
        <v>0.79516129032258065</v>
      </c>
      <c r="AA25" s="61"/>
      <c r="AB25" s="14">
        <f t="shared" si="13"/>
        <v>0.97499999999999998</v>
      </c>
      <c r="AC25" s="14">
        <f t="shared" si="13"/>
        <v>0.63709677419354849</v>
      </c>
      <c r="AD25" s="15"/>
      <c r="AE25" s="61"/>
      <c r="AF25" s="17">
        <v>532</v>
      </c>
      <c r="AG25" s="18">
        <f t="shared" si="14"/>
        <v>14.196428571428571</v>
      </c>
      <c r="AH25" s="18">
        <f t="shared" si="15"/>
        <v>0.93515037593984984</v>
      </c>
      <c r="AI25" s="19"/>
      <c r="AJ25" s="18">
        <f t="shared" si="16"/>
        <v>15.131578947368421</v>
      </c>
    </row>
    <row r="26" spans="1:36" x14ac:dyDescent="0.25">
      <c r="A26" s="79"/>
      <c r="B26" s="39" t="s">
        <v>46</v>
      </c>
      <c r="C26" s="40">
        <f>[1]GRH!AM33</f>
        <v>2790</v>
      </c>
      <c r="D26" s="41">
        <f>[1]GRH!AN33</f>
        <v>2985</v>
      </c>
      <c r="E26" s="40">
        <f>[1]GRH!AO33</f>
        <v>1395</v>
      </c>
      <c r="F26" s="41">
        <f>[1]GRH!AP33</f>
        <v>1417.5000000000002</v>
      </c>
      <c r="G26" s="40">
        <f>[1]GRH!AQ33</f>
        <v>1860</v>
      </c>
      <c r="H26" s="41">
        <f>[1]GRH!AR33</f>
        <v>2060.0000000000005</v>
      </c>
      <c r="I26" s="40">
        <f>[1]GRH!AS33</f>
        <v>620</v>
      </c>
      <c r="J26" s="41">
        <f>[1]GRH!AT33</f>
        <v>610</v>
      </c>
      <c r="K26" s="40">
        <f>[1]GRH!AU33</f>
        <v>0</v>
      </c>
      <c r="L26" s="41">
        <f>[1]GRH!AV33</f>
        <v>0</v>
      </c>
      <c r="M26" s="40">
        <f>[1]GRH!AW33</f>
        <v>0</v>
      </c>
      <c r="N26" s="41">
        <f>[1]GRH!AX33</f>
        <v>0</v>
      </c>
      <c r="O26" s="13"/>
      <c r="P26" s="14">
        <f t="shared" si="10"/>
        <v>1.0698924731182795</v>
      </c>
      <c r="Q26" s="14">
        <f t="shared" si="20"/>
        <v>1.0161290322580647</v>
      </c>
      <c r="R26" s="15"/>
      <c r="S26" s="14">
        <f t="shared" si="11"/>
        <v>1.1075268817204305</v>
      </c>
      <c r="T26" s="14">
        <f t="shared" si="18"/>
        <v>0.9838709677419355</v>
      </c>
      <c r="U26" s="15"/>
      <c r="V26" s="61"/>
      <c r="W26" s="16" t="s">
        <v>29</v>
      </c>
      <c r="X26" s="61"/>
      <c r="Y26" s="14">
        <f t="shared" si="19"/>
        <v>1.043010752688172</v>
      </c>
      <c r="Z26" s="14">
        <f t="shared" si="12"/>
        <v>1.045698924731183</v>
      </c>
      <c r="AA26" s="61"/>
      <c r="AB26" s="14">
        <f t="shared" si="13"/>
        <v>1.088709677419355</v>
      </c>
      <c r="AC26" s="14">
        <f t="shared" si="13"/>
        <v>1</v>
      </c>
      <c r="AD26" s="15"/>
      <c r="AE26" s="61"/>
      <c r="AF26" s="17">
        <v>670</v>
      </c>
      <c r="AG26" s="18">
        <f t="shared" si="14"/>
        <v>7.5298507462686564</v>
      </c>
      <c r="AH26" s="18">
        <f t="shared" si="15"/>
        <v>3.0261194029850751</v>
      </c>
      <c r="AI26" s="19"/>
      <c r="AJ26" s="18">
        <f t="shared" si="16"/>
        <v>10.555970149253731</v>
      </c>
    </row>
    <row r="27" spans="1:36" x14ac:dyDescent="0.25">
      <c r="A27" s="79"/>
      <c r="B27" s="39" t="s">
        <v>47</v>
      </c>
      <c r="C27" s="40">
        <f>[1]GRH!AM40</f>
        <v>1860</v>
      </c>
      <c r="D27" s="41">
        <f>[1]GRH!AN40</f>
        <v>1800.0000000000005</v>
      </c>
      <c r="E27" s="40">
        <f>[1]GRH!AO40</f>
        <v>1860</v>
      </c>
      <c r="F27" s="41">
        <f>[1]GRH!AP40</f>
        <v>1747.5000000000002</v>
      </c>
      <c r="G27" s="40">
        <f>[1]GRH!AQ40</f>
        <v>930</v>
      </c>
      <c r="H27" s="41">
        <f>[1]GRH!AR40</f>
        <v>940.00000000000057</v>
      </c>
      <c r="I27" s="40">
        <f>[1]GRH!AS40</f>
        <v>930</v>
      </c>
      <c r="J27" s="41">
        <f>[1]GRH!AT40</f>
        <v>800.00000000000034</v>
      </c>
      <c r="K27" s="40">
        <f>[1]GRH!AU40</f>
        <v>0</v>
      </c>
      <c r="L27" s="41">
        <f>[1]GRH!AV40</f>
        <v>0</v>
      </c>
      <c r="M27" s="40">
        <f>[1]GRH!AW40</f>
        <v>0</v>
      </c>
      <c r="N27" s="41">
        <f>[1]GRH!AX40</f>
        <v>0</v>
      </c>
      <c r="O27" s="13"/>
      <c r="P27" s="14">
        <f t="shared" si="10"/>
        <v>0.96774193548387122</v>
      </c>
      <c r="Q27" s="14">
        <f t="shared" si="20"/>
        <v>0.93951612903225823</v>
      </c>
      <c r="R27" s="15"/>
      <c r="S27" s="14">
        <f t="shared" si="11"/>
        <v>1.0107526881720437</v>
      </c>
      <c r="T27" s="14">
        <f t="shared" si="18"/>
        <v>0.86021505376344121</v>
      </c>
      <c r="U27" s="15"/>
      <c r="V27" s="61"/>
      <c r="W27" s="42"/>
      <c r="X27" s="61"/>
      <c r="Y27" s="14">
        <f t="shared" si="19"/>
        <v>0.95362903225806472</v>
      </c>
      <c r="Z27" s="14">
        <f t="shared" si="12"/>
        <v>0.93548387096774244</v>
      </c>
      <c r="AA27" s="61"/>
      <c r="AB27" s="14">
        <f t="shared" si="13"/>
        <v>0.98924731182795744</v>
      </c>
      <c r="AC27" s="14">
        <f t="shared" si="13"/>
        <v>0.89986559139784972</v>
      </c>
      <c r="AD27" s="15"/>
      <c r="AE27" s="61"/>
      <c r="AF27" s="17">
        <v>603</v>
      </c>
      <c r="AG27" s="18">
        <f t="shared" si="14"/>
        <v>4.5439469320066346</v>
      </c>
      <c r="AH27" s="18">
        <f t="shared" si="15"/>
        <v>4.224709784411278</v>
      </c>
      <c r="AI27" s="19"/>
      <c r="AJ27" s="18">
        <f t="shared" si="16"/>
        <v>8.7686567164179134</v>
      </c>
    </row>
    <row r="28" spans="1:36" x14ac:dyDescent="0.25">
      <c r="A28" s="79"/>
      <c r="B28" s="39" t="s">
        <v>48</v>
      </c>
      <c r="C28" s="40">
        <f>[1]GRH!AM47</f>
        <v>1395</v>
      </c>
      <c r="D28" s="41">
        <f>[1]GRH!AN47</f>
        <v>1574.9999999999995</v>
      </c>
      <c r="E28" s="40">
        <f>[1]GRH!AO47</f>
        <v>930</v>
      </c>
      <c r="F28" s="41">
        <f>[1]GRH!AP47</f>
        <v>862.50000000000045</v>
      </c>
      <c r="G28" s="40">
        <f>[1]GRH!AQ47</f>
        <v>930</v>
      </c>
      <c r="H28" s="41">
        <f>[1]GRH!AR47</f>
        <v>1050.0000000000007</v>
      </c>
      <c r="I28" s="40">
        <f>[1]GRH!AS47</f>
        <v>620</v>
      </c>
      <c r="J28" s="41">
        <f>[1]GRH!AT47</f>
        <v>619.99999999999989</v>
      </c>
      <c r="K28" s="40">
        <f>[1]GRH!AU47</f>
        <v>0</v>
      </c>
      <c r="L28" s="41">
        <f>[1]GRH!AV47</f>
        <v>0</v>
      </c>
      <c r="M28" s="40">
        <f>[1]GRH!AW47</f>
        <v>0</v>
      </c>
      <c r="N28" s="41">
        <f>[1]GRH!AX47</f>
        <v>0</v>
      </c>
      <c r="O28" s="13"/>
      <c r="P28" s="14">
        <f t="shared" si="10"/>
        <v>1.1290322580645158</v>
      </c>
      <c r="Q28" s="14">
        <f t="shared" si="20"/>
        <v>0.92741935483871019</v>
      </c>
      <c r="R28" s="15"/>
      <c r="S28" s="14">
        <f t="shared" si="11"/>
        <v>1.1290322580645169</v>
      </c>
      <c r="T28" s="14">
        <f t="shared" si="18"/>
        <v>0.99999999999999978</v>
      </c>
      <c r="U28" s="15"/>
      <c r="V28" s="61"/>
      <c r="W28" s="16">
        <v>1</v>
      </c>
      <c r="X28" s="61"/>
      <c r="Y28" s="14">
        <f t="shared" si="19"/>
        <v>1.028225806451613</v>
      </c>
      <c r="Z28" s="14">
        <f t="shared" si="12"/>
        <v>1.0645161290322585</v>
      </c>
      <c r="AA28" s="61"/>
      <c r="AB28" s="14">
        <f t="shared" si="13"/>
        <v>1.1290322580645165</v>
      </c>
      <c r="AC28" s="14">
        <f t="shared" si="13"/>
        <v>0.96370967741935498</v>
      </c>
      <c r="AD28" s="15"/>
      <c r="AE28" s="61"/>
      <c r="AF28" s="17">
        <v>650</v>
      </c>
      <c r="AG28" s="18">
        <f t="shared" si="14"/>
        <v>4.0384615384615383</v>
      </c>
      <c r="AH28" s="18">
        <f t="shared" si="15"/>
        <v>2.2807692307692315</v>
      </c>
      <c r="AI28" s="19"/>
      <c r="AJ28" s="18">
        <f t="shared" si="16"/>
        <v>6.3192307692307708</v>
      </c>
    </row>
    <row r="29" spans="1:36" x14ac:dyDescent="0.25">
      <c r="A29" s="79"/>
      <c r="B29" s="39" t="s">
        <v>49</v>
      </c>
      <c r="C29" s="40">
        <f>[1]GRH!AM54</f>
        <v>1860</v>
      </c>
      <c r="D29" s="41">
        <f>[1]GRH!AN54</f>
        <v>1927.5000000000009</v>
      </c>
      <c r="E29" s="40">
        <f>[1]GRH!AO54</f>
        <v>1860</v>
      </c>
      <c r="F29" s="41">
        <f>[1]GRH!AP54</f>
        <v>1950.0000000000009</v>
      </c>
      <c r="G29" s="40">
        <f>[1]GRH!AQ54</f>
        <v>930</v>
      </c>
      <c r="H29" s="41">
        <f>[1]GRH!AR54</f>
        <v>940.00000000000034</v>
      </c>
      <c r="I29" s="40">
        <f>[1]GRH!AS54</f>
        <v>930</v>
      </c>
      <c r="J29" s="41">
        <f>[1]GRH!AT54</f>
        <v>910.00000000000045</v>
      </c>
      <c r="K29" s="40">
        <f>[1]GRH!AU54</f>
        <v>0</v>
      </c>
      <c r="L29" s="41">
        <f>[1]GRH!AV54</f>
        <v>0</v>
      </c>
      <c r="M29" s="40">
        <f>[1]GRH!AW54</f>
        <v>0</v>
      </c>
      <c r="N29" s="41">
        <f>[1]GRH!AX54</f>
        <v>0</v>
      </c>
      <c r="O29" s="13"/>
      <c r="P29" s="14">
        <f t="shared" si="10"/>
        <v>1.0362903225806457</v>
      </c>
      <c r="Q29" s="14">
        <f t="shared" si="20"/>
        <v>1.0483870967741939</v>
      </c>
      <c r="R29" s="15"/>
      <c r="S29" s="14">
        <f t="shared" si="11"/>
        <v>1.0107526881720434</v>
      </c>
      <c r="T29" s="14">
        <f t="shared" si="18"/>
        <v>0.97849462365591444</v>
      </c>
      <c r="U29" s="15"/>
      <c r="V29" s="61"/>
      <c r="W29" s="16">
        <v>0.9667</v>
      </c>
      <c r="X29" s="61"/>
      <c r="Y29" s="14">
        <f t="shared" si="19"/>
        <v>1.0423387096774199</v>
      </c>
      <c r="Z29" s="14">
        <f t="shared" si="12"/>
        <v>0.99462365591397894</v>
      </c>
      <c r="AA29" s="61"/>
      <c r="AB29" s="14">
        <f t="shared" si="13"/>
        <v>1.0235215053763445</v>
      </c>
      <c r="AC29" s="14">
        <f t="shared" si="13"/>
        <v>1.0134408602150542</v>
      </c>
      <c r="AD29" s="15"/>
      <c r="AE29" s="61"/>
      <c r="AF29" s="17">
        <v>912</v>
      </c>
      <c r="AG29" s="18">
        <f t="shared" si="14"/>
        <v>3.1441885964912295</v>
      </c>
      <c r="AH29" s="18">
        <f t="shared" si="15"/>
        <v>3.1359649122807034</v>
      </c>
      <c r="AI29" s="19"/>
      <c r="AJ29" s="18">
        <f t="shared" si="16"/>
        <v>6.2801535087719316</v>
      </c>
    </row>
    <row r="30" spans="1:36" x14ac:dyDescent="0.25">
      <c r="A30" s="79"/>
      <c r="B30" s="39" t="s">
        <v>50</v>
      </c>
      <c r="C30" s="40">
        <f>[1]GRH!AM61</f>
        <v>1860</v>
      </c>
      <c r="D30" s="41">
        <f>[1]GRH!AN61</f>
        <v>1777.5000000000005</v>
      </c>
      <c r="E30" s="40">
        <f>[1]GRH!AO61</f>
        <v>1860</v>
      </c>
      <c r="F30" s="41">
        <f>[1]GRH!AP61</f>
        <v>1740</v>
      </c>
      <c r="G30" s="40">
        <f>[1]GRH!AQ61</f>
        <v>930</v>
      </c>
      <c r="H30" s="41">
        <f>[1]GRH!AR61</f>
        <v>930.00000000000045</v>
      </c>
      <c r="I30" s="40">
        <f>[1]GRH!AS61</f>
        <v>930</v>
      </c>
      <c r="J30" s="41">
        <f>[1]GRH!AT61</f>
        <v>910.00000000000045</v>
      </c>
      <c r="K30" s="40">
        <f>[1]GRH!AU61</f>
        <v>0</v>
      </c>
      <c r="L30" s="41">
        <f>[1]GRH!AV61</f>
        <v>0</v>
      </c>
      <c r="M30" s="40">
        <f>[1]GRH!AW61</f>
        <v>0</v>
      </c>
      <c r="N30" s="41">
        <f>[1]GRH!AX61</f>
        <v>0</v>
      </c>
      <c r="O30" s="13"/>
      <c r="P30" s="14">
        <f t="shared" si="10"/>
        <v>0.95564516129032284</v>
      </c>
      <c r="Q30" s="14">
        <f t="shared" si="20"/>
        <v>0.93548387096774188</v>
      </c>
      <c r="R30" s="15"/>
      <c r="S30" s="14">
        <f t="shared" si="11"/>
        <v>1.0000000000000004</v>
      </c>
      <c r="T30" s="14">
        <f t="shared" si="18"/>
        <v>0.97849462365591444</v>
      </c>
      <c r="U30" s="15"/>
      <c r="V30" s="61"/>
      <c r="W30" s="16">
        <v>1</v>
      </c>
      <c r="X30" s="61"/>
      <c r="Y30" s="14">
        <f t="shared" si="19"/>
        <v>0.94556451612903236</v>
      </c>
      <c r="Z30" s="14">
        <f t="shared" si="12"/>
        <v>0.98924731182795744</v>
      </c>
      <c r="AA30" s="61"/>
      <c r="AB30" s="14">
        <f t="shared" si="13"/>
        <v>0.9778225806451617</v>
      </c>
      <c r="AC30" s="14">
        <f t="shared" si="13"/>
        <v>0.95698924731182822</v>
      </c>
      <c r="AD30" s="15"/>
      <c r="AE30" s="61"/>
      <c r="AF30" s="17">
        <v>841</v>
      </c>
      <c r="AG30" s="18">
        <f t="shared" si="14"/>
        <v>3.2193816884661128</v>
      </c>
      <c r="AH30" s="18">
        <f t="shared" si="15"/>
        <v>3.1510107015457796</v>
      </c>
      <c r="AI30" s="19"/>
      <c r="AJ30" s="18">
        <f t="shared" si="16"/>
        <v>6.3703923900118928</v>
      </c>
    </row>
    <row r="31" spans="1:36" x14ac:dyDescent="0.25">
      <c r="A31" s="79"/>
      <c r="B31" s="39" t="s">
        <v>51</v>
      </c>
      <c r="C31" s="40">
        <f>[1]GRH!AM68</f>
        <v>1860</v>
      </c>
      <c r="D31" s="41">
        <f>[1]GRH!AN68</f>
        <v>1807.5000000000007</v>
      </c>
      <c r="E31" s="40">
        <f>[1]GRH!AO68</f>
        <v>1627.5</v>
      </c>
      <c r="F31" s="41">
        <f>[1]GRH!AP68</f>
        <v>2144.9999999999995</v>
      </c>
      <c r="G31" s="40">
        <f>[1]GRH!AQ68</f>
        <v>930</v>
      </c>
      <c r="H31" s="41">
        <f>[1]GRH!AR68</f>
        <v>930.00000000000045</v>
      </c>
      <c r="I31" s="40">
        <f>[1]GRH!AS68</f>
        <v>930</v>
      </c>
      <c r="J31" s="41">
        <f>[1]GRH!AT68</f>
        <v>1280</v>
      </c>
      <c r="K31" s="40">
        <f>[1]GRH!AU68</f>
        <v>0</v>
      </c>
      <c r="L31" s="41">
        <f>[1]GRH!AV68</f>
        <v>0</v>
      </c>
      <c r="M31" s="40">
        <f>[1]GRH!AW68</f>
        <v>0</v>
      </c>
      <c r="N31" s="41">
        <f>[1]GRH!AX68</f>
        <v>0</v>
      </c>
      <c r="O31" s="13"/>
      <c r="P31" s="14">
        <f t="shared" si="10"/>
        <v>0.97177419354838745</v>
      </c>
      <c r="Q31" s="14">
        <f t="shared" si="20"/>
        <v>1.3179723502304144</v>
      </c>
      <c r="R31" s="15"/>
      <c r="S31" s="14">
        <f t="shared" si="11"/>
        <v>1.0000000000000004</v>
      </c>
      <c r="T31" s="14">
        <f t="shared" si="18"/>
        <v>1.3763440860215055</v>
      </c>
      <c r="U31" s="15"/>
      <c r="V31" s="61"/>
      <c r="W31" s="16">
        <v>1</v>
      </c>
      <c r="X31" s="61"/>
      <c r="Y31" s="14">
        <f t="shared" si="19"/>
        <v>1.1448732718894008</v>
      </c>
      <c r="Z31" s="14">
        <f t="shared" si="12"/>
        <v>1.188172043010753</v>
      </c>
      <c r="AA31" s="61"/>
      <c r="AB31" s="14">
        <f t="shared" si="13"/>
        <v>0.98588709677419395</v>
      </c>
      <c r="AC31" s="14">
        <f t="shared" si="13"/>
        <v>1.3471582181259598</v>
      </c>
      <c r="AD31" s="15"/>
      <c r="AE31" s="61"/>
      <c r="AF31" s="17">
        <v>929</v>
      </c>
      <c r="AG31" s="18">
        <f t="shared" si="14"/>
        <v>2.9467168998923583</v>
      </c>
      <c r="AH31" s="18">
        <f t="shared" si="15"/>
        <v>3.6867599569429488</v>
      </c>
      <c r="AI31" s="19"/>
      <c r="AJ31" s="18">
        <f t="shared" si="16"/>
        <v>6.6334768568353066</v>
      </c>
    </row>
    <row r="32" spans="1:36" x14ac:dyDescent="0.25">
      <c r="A32" s="79"/>
      <c r="B32" s="39" t="s">
        <v>52</v>
      </c>
      <c r="C32" s="40">
        <f>[1]GRH!AM75</f>
        <v>1860</v>
      </c>
      <c r="D32" s="41">
        <f>[1]GRH!AN75</f>
        <v>1785.0000000000007</v>
      </c>
      <c r="E32" s="40">
        <f>[1]GRH!AO75</f>
        <v>1627.5</v>
      </c>
      <c r="F32" s="41">
        <f>[1]GRH!AP75</f>
        <v>2400</v>
      </c>
      <c r="G32" s="40">
        <f>[1]GRH!AQ75</f>
        <v>930</v>
      </c>
      <c r="H32" s="41">
        <f>[1]GRH!AR75</f>
        <v>940.00000000000034</v>
      </c>
      <c r="I32" s="40">
        <f>[1]GRH!AS75</f>
        <v>620</v>
      </c>
      <c r="J32" s="41">
        <f>[1]GRH!AT75</f>
        <v>1490.0000000000005</v>
      </c>
      <c r="K32" s="40">
        <f>[1]GRH!AU75</f>
        <v>0</v>
      </c>
      <c r="L32" s="41">
        <f>[1]GRH!AV75</f>
        <v>0</v>
      </c>
      <c r="M32" s="40">
        <f>[1]GRH!AW75</f>
        <v>0</v>
      </c>
      <c r="N32" s="41">
        <f>[1]GRH!AX75</f>
        <v>0</v>
      </c>
      <c r="O32" s="13"/>
      <c r="P32" s="14">
        <f t="shared" si="10"/>
        <v>0.95967741935483908</v>
      </c>
      <c r="Q32" s="14">
        <f t="shared" si="20"/>
        <v>1.4746543778801844</v>
      </c>
      <c r="R32" s="15"/>
      <c r="S32" s="14">
        <f t="shared" si="11"/>
        <v>1.0107526881720434</v>
      </c>
      <c r="T32" s="14">
        <f t="shared" si="18"/>
        <v>2.4032258064516134</v>
      </c>
      <c r="U32" s="15"/>
      <c r="V32" s="61"/>
      <c r="W32" s="16">
        <v>0.89659999999999995</v>
      </c>
      <c r="X32" s="61"/>
      <c r="Y32" s="14">
        <f t="shared" si="19"/>
        <v>1.2171658986175118</v>
      </c>
      <c r="Z32" s="14">
        <f t="shared" si="12"/>
        <v>1.7069892473118284</v>
      </c>
      <c r="AA32" s="61"/>
      <c r="AB32" s="14">
        <f t="shared" si="13"/>
        <v>0.98521505376344121</v>
      </c>
      <c r="AC32" s="14">
        <f t="shared" si="13"/>
        <v>1.938940092165899</v>
      </c>
      <c r="AD32" s="15"/>
      <c r="AE32" s="61"/>
      <c r="AF32" s="17">
        <v>889</v>
      </c>
      <c r="AG32" s="18">
        <f t="shared" si="14"/>
        <v>3.065241844769405</v>
      </c>
      <c r="AH32" s="18">
        <f t="shared" si="15"/>
        <v>4.3757030371203607</v>
      </c>
      <c r="AI32" s="19"/>
      <c r="AJ32" s="18">
        <f t="shared" si="16"/>
        <v>7.4409448818897657</v>
      </c>
    </row>
    <row r="33" spans="1:36" x14ac:dyDescent="0.25">
      <c r="A33" s="79"/>
      <c r="B33" s="39" t="s">
        <v>53</v>
      </c>
      <c r="C33" s="40">
        <f>[1]GRH!AM82</f>
        <v>2325</v>
      </c>
      <c r="D33" s="41">
        <f>[1]GRH!AN82</f>
        <v>2219.9999999999995</v>
      </c>
      <c r="E33" s="40">
        <f>[1]GRH!AO82</f>
        <v>1395</v>
      </c>
      <c r="F33" s="41">
        <f>[1]GRH!AP82</f>
        <v>1372.4999999999998</v>
      </c>
      <c r="G33" s="40">
        <f>[1]GRH!AQ82</f>
        <v>930</v>
      </c>
      <c r="H33" s="41">
        <f>[1]GRH!AR82</f>
        <v>930.00000000000045</v>
      </c>
      <c r="I33" s="40">
        <f>[1]GRH!AS82</f>
        <v>620</v>
      </c>
      <c r="J33" s="41">
        <f>[1]GRH!AT82</f>
        <v>660</v>
      </c>
      <c r="K33" s="40">
        <f>[1]GRH!AU82</f>
        <v>0</v>
      </c>
      <c r="L33" s="41">
        <f>[1]GRH!AV82</f>
        <v>0</v>
      </c>
      <c r="M33" s="40">
        <f>[1]GRH!AW82</f>
        <v>0</v>
      </c>
      <c r="N33" s="41">
        <f>[1]GRH!AX82</f>
        <v>0</v>
      </c>
      <c r="O33" s="13"/>
      <c r="P33" s="14">
        <f t="shared" si="10"/>
        <v>0.95483870967741913</v>
      </c>
      <c r="Q33" s="14">
        <f t="shared" si="20"/>
        <v>0.98387096774193528</v>
      </c>
      <c r="R33" s="15"/>
      <c r="S33" s="14">
        <f t="shared" si="11"/>
        <v>1.0000000000000004</v>
      </c>
      <c r="T33" s="14">
        <f t="shared" si="18"/>
        <v>1.064516129032258</v>
      </c>
      <c r="U33" s="15"/>
      <c r="V33" s="61"/>
      <c r="W33" s="16">
        <v>1</v>
      </c>
      <c r="X33" s="61"/>
      <c r="Y33" s="14">
        <f t="shared" si="19"/>
        <v>0.9693548387096772</v>
      </c>
      <c r="Z33" s="14">
        <f t="shared" ref="Z33" si="21">SUM(S33:T33)/2</f>
        <v>1.0322580645161292</v>
      </c>
      <c r="AA33" s="61"/>
      <c r="AB33" s="14">
        <f t="shared" si="13"/>
        <v>0.97741935483870979</v>
      </c>
      <c r="AC33" s="14">
        <f t="shared" si="13"/>
        <v>1.0241935483870965</v>
      </c>
      <c r="AD33" s="15"/>
      <c r="AE33" s="61"/>
      <c r="AF33" s="17">
        <v>590</v>
      </c>
      <c r="AG33" s="18">
        <f t="shared" si="14"/>
        <v>5.3389830508474576</v>
      </c>
      <c r="AH33" s="18">
        <f t="shared" si="15"/>
        <v>3.4449152542372876</v>
      </c>
      <c r="AI33" s="19"/>
      <c r="AJ33" s="18">
        <f t="shared" si="16"/>
        <v>8.7838983050847457</v>
      </c>
    </row>
    <row r="34" spans="1:36" x14ac:dyDescent="0.25">
      <c r="A34" s="79"/>
      <c r="B34" s="39" t="s">
        <v>54</v>
      </c>
      <c r="C34" s="40">
        <f>[1]GRH!AM89</f>
        <v>3022.5</v>
      </c>
      <c r="D34" s="41">
        <f>[1]GRH!AN89</f>
        <v>2632.5</v>
      </c>
      <c r="E34" s="40">
        <f>[1]GRH!AO89</f>
        <v>1627.5</v>
      </c>
      <c r="F34" s="41">
        <f>[1]GRH!AP89</f>
        <v>1642.4999999999995</v>
      </c>
      <c r="G34" s="40">
        <f>[1]GRH!AQ89</f>
        <v>930</v>
      </c>
      <c r="H34" s="41">
        <f>[1]GRH!AR89</f>
        <v>930.00000000000045</v>
      </c>
      <c r="I34" s="40">
        <f>[1]GRH!AS89</f>
        <v>930</v>
      </c>
      <c r="J34" s="41">
        <f>[1]GRH!AT89</f>
        <v>940.00000000000034</v>
      </c>
      <c r="K34" s="40">
        <f>[1]GRH!AU89</f>
        <v>0</v>
      </c>
      <c r="L34" s="41">
        <f>[1]GRH!AV89</f>
        <v>0</v>
      </c>
      <c r="M34" s="40">
        <f>[1]GRH!AW89</f>
        <v>0</v>
      </c>
      <c r="N34" s="41">
        <f>[1]GRH!AX89</f>
        <v>0</v>
      </c>
      <c r="O34" s="13"/>
      <c r="P34" s="14">
        <f t="shared" si="10"/>
        <v>0.87096774193548387</v>
      </c>
      <c r="Q34" s="14">
        <f t="shared" si="20"/>
        <v>1.0092165898617509</v>
      </c>
      <c r="R34" s="15"/>
      <c r="S34" s="14">
        <f t="shared" si="11"/>
        <v>1.0000000000000004</v>
      </c>
      <c r="T34" s="14">
        <f t="shared" si="18"/>
        <v>1.0107526881720434</v>
      </c>
      <c r="U34" s="15"/>
      <c r="V34" s="61"/>
      <c r="W34" s="16">
        <v>0.94290000000000007</v>
      </c>
      <c r="X34" s="61"/>
      <c r="Y34" s="14">
        <f t="shared" si="19"/>
        <v>0.94009216589861744</v>
      </c>
      <c r="Z34" s="14">
        <f t="shared" si="12"/>
        <v>1.0053763440860219</v>
      </c>
      <c r="AA34" s="61"/>
      <c r="AB34" s="14">
        <f t="shared" si="13"/>
        <v>0.93548387096774221</v>
      </c>
      <c r="AC34" s="14">
        <f t="shared" si="13"/>
        <v>1.0099846390168972</v>
      </c>
      <c r="AD34" s="15"/>
      <c r="AE34" s="61"/>
      <c r="AF34" s="17">
        <v>1123</v>
      </c>
      <c r="AG34" s="18">
        <f t="shared" si="14"/>
        <v>3.1723063223508463</v>
      </c>
      <c r="AH34" s="18">
        <f t="shared" si="15"/>
        <v>2.2996438112199464</v>
      </c>
      <c r="AI34" s="19"/>
      <c r="AJ34" s="18">
        <f t="shared" si="16"/>
        <v>5.4719501335707923</v>
      </c>
    </row>
    <row r="35" spans="1:36" x14ac:dyDescent="0.25">
      <c r="A35" s="79"/>
      <c r="B35" s="39" t="s">
        <v>55</v>
      </c>
      <c r="C35" s="43">
        <f>[1]GRH!AM96</f>
        <v>1860</v>
      </c>
      <c r="D35" s="44">
        <f>[1]GRH!AN96</f>
        <v>1762.5</v>
      </c>
      <c r="E35" s="43">
        <f>[1]GRH!AO96</f>
        <v>1627.5</v>
      </c>
      <c r="F35" s="44">
        <f>[1]GRH!AP96</f>
        <v>1679.9999999999991</v>
      </c>
      <c r="G35" s="43">
        <f>[1]GRH!AQ96</f>
        <v>930</v>
      </c>
      <c r="H35" s="44">
        <f>[1]GRH!AR96</f>
        <v>920.00000000000045</v>
      </c>
      <c r="I35" s="43">
        <f>[1]GRH!AS96</f>
        <v>620</v>
      </c>
      <c r="J35" s="44">
        <f>[1]GRH!AT96</f>
        <v>700</v>
      </c>
      <c r="K35" s="43">
        <f>[1]GRH!AU96</f>
        <v>0</v>
      </c>
      <c r="L35" s="44">
        <f>[1]GRH!AV96</f>
        <v>0</v>
      </c>
      <c r="M35" s="43">
        <f>[1]GRH!AW96</f>
        <v>0</v>
      </c>
      <c r="N35" s="44">
        <f>[1]GRH!AX96</f>
        <v>0</v>
      </c>
      <c r="O35" s="13"/>
      <c r="P35" s="14">
        <f t="shared" si="10"/>
        <v>0.94758064516129037</v>
      </c>
      <c r="Q35" s="14">
        <f t="shared" si="20"/>
        <v>1.0322580645161286</v>
      </c>
      <c r="R35" s="15"/>
      <c r="S35" s="14">
        <f t="shared" si="11"/>
        <v>0.98924731182795744</v>
      </c>
      <c r="T35" s="14">
        <f t="shared" si="18"/>
        <v>1.1290322580645162</v>
      </c>
      <c r="U35" s="15"/>
      <c r="V35" s="61"/>
      <c r="W35" s="16">
        <v>0.96430000000000005</v>
      </c>
      <c r="X35" s="61"/>
      <c r="Y35" s="14">
        <f t="shared" si="19"/>
        <v>0.98991935483870952</v>
      </c>
      <c r="Z35" s="14">
        <f t="shared" si="12"/>
        <v>1.059139784946237</v>
      </c>
      <c r="AA35" s="61"/>
      <c r="AB35" s="14">
        <f t="shared" si="13"/>
        <v>0.96841397849462396</v>
      </c>
      <c r="AC35" s="14">
        <f t="shared" si="13"/>
        <v>1.0806451612903225</v>
      </c>
      <c r="AD35" s="15"/>
      <c r="AE35" s="61"/>
      <c r="AF35" s="17">
        <v>983</v>
      </c>
      <c r="AG35" s="18">
        <f t="shared" si="14"/>
        <v>2.7288911495422181</v>
      </c>
      <c r="AH35" s="18">
        <f t="shared" si="15"/>
        <v>2.4211597151576796</v>
      </c>
      <c r="AI35" s="19"/>
      <c r="AJ35" s="18">
        <f t="shared" si="16"/>
        <v>5.1500508646998986</v>
      </c>
    </row>
    <row r="36" spans="1:36" x14ac:dyDescent="0.25">
      <c r="A36" s="79"/>
      <c r="B36" s="39" t="s">
        <v>56</v>
      </c>
      <c r="C36" s="40">
        <f>[1]GRH!AM103</f>
        <v>1860</v>
      </c>
      <c r="D36" s="41">
        <f>[1]GRH!AN103</f>
        <v>1882.5000000000007</v>
      </c>
      <c r="E36" s="40">
        <f>[1]GRH!AO103</f>
        <v>1627.5</v>
      </c>
      <c r="F36" s="41">
        <f>[1]GRH!AP103</f>
        <v>1710</v>
      </c>
      <c r="G36" s="40">
        <f>[1]GRH!AQ103</f>
        <v>930</v>
      </c>
      <c r="H36" s="41">
        <f>[1]GRH!AR103</f>
        <v>990.00000000000034</v>
      </c>
      <c r="I36" s="40">
        <f>[1]GRH!AS103</f>
        <v>620</v>
      </c>
      <c r="J36" s="41">
        <f>[1]GRH!AT103</f>
        <v>780.00000000000011</v>
      </c>
      <c r="K36" s="40">
        <f>[1]GRH!AU103</f>
        <v>0</v>
      </c>
      <c r="L36" s="41">
        <f>[1]GRH!AV103</f>
        <v>0</v>
      </c>
      <c r="M36" s="40">
        <f>[1]GRH!AW103</f>
        <v>0</v>
      </c>
      <c r="N36" s="41">
        <f>[1]GRH!AX103</f>
        <v>0</v>
      </c>
      <c r="O36" s="13"/>
      <c r="P36" s="14">
        <f t="shared" si="10"/>
        <v>1.0120967741935487</v>
      </c>
      <c r="Q36" s="14">
        <f t="shared" si="20"/>
        <v>1.0506912442396312</v>
      </c>
      <c r="R36" s="15"/>
      <c r="S36" s="14">
        <f t="shared" si="11"/>
        <v>1.0645161290322585</v>
      </c>
      <c r="T36" s="14">
        <f t="shared" si="18"/>
        <v>1.2580645161290325</v>
      </c>
      <c r="U36" s="15"/>
      <c r="V36" s="61"/>
      <c r="W36" s="16">
        <v>0.95</v>
      </c>
      <c r="X36" s="61"/>
      <c r="Y36" s="14">
        <f t="shared" si="19"/>
        <v>1.0313940092165899</v>
      </c>
      <c r="Z36" s="14">
        <f t="shared" si="12"/>
        <v>1.1612903225806455</v>
      </c>
      <c r="AA36" s="61"/>
      <c r="AB36" s="14">
        <f t="shared" si="13"/>
        <v>1.0383064516129035</v>
      </c>
      <c r="AC36" s="14">
        <f t="shared" si="13"/>
        <v>1.1543778801843319</v>
      </c>
      <c r="AD36" s="15"/>
      <c r="AE36" s="61"/>
      <c r="AF36" s="17">
        <v>573</v>
      </c>
      <c r="AG36" s="18">
        <f t="shared" si="14"/>
        <v>5.0130890052356039</v>
      </c>
      <c r="AH36" s="18">
        <f t="shared" si="15"/>
        <v>4.3455497382198951</v>
      </c>
      <c r="AI36" s="19"/>
      <c r="AJ36" s="18">
        <f t="shared" si="16"/>
        <v>9.358638743455499</v>
      </c>
    </row>
    <row r="37" spans="1:36" x14ac:dyDescent="0.25">
      <c r="A37" s="79"/>
      <c r="B37" s="39" t="s">
        <v>57</v>
      </c>
      <c r="C37" s="40">
        <f>[1]GRH!AM110</f>
        <v>2092.5</v>
      </c>
      <c r="D37" s="41">
        <f>[1]GRH!AN110</f>
        <v>2122.5</v>
      </c>
      <c r="E37" s="40">
        <f>[1]GRH!AO110</f>
        <v>1627.5</v>
      </c>
      <c r="F37" s="41">
        <f>[1]GRH!AP110</f>
        <v>1882.5</v>
      </c>
      <c r="G37" s="40">
        <f>[1]GRH!AQ110</f>
        <v>930</v>
      </c>
      <c r="H37" s="41">
        <f>[1]GRH!AR110</f>
        <v>960.00000000000034</v>
      </c>
      <c r="I37" s="40">
        <f>[1]GRH!AS110</f>
        <v>930</v>
      </c>
      <c r="J37" s="41">
        <f>[1]GRH!AT110</f>
        <v>1040.0000000000002</v>
      </c>
      <c r="K37" s="40">
        <f>[1]GRH!AU110</f>
        <v>0</v>
      </c>
      <c r="L37" s="41">
        <f>[1]GRH!AV110</f>
        <v>0</v>
      </c>
      <c r="M37" s="40">
        <f>[1]GRH!AW110</f>
        <v>0</v>
      </c>
      <c r="N37" s="41">
        <f>[1]GRH!AX110</f>
        <v>0</v>
      </c>
      <c r="O37" s="13"/>
      <c r="P37" s="14">
        <f t="shared" si="10"/>
        <v>1.0143369175627239</v>
      </c>
      <c r="Q37" s="14">
        <f t="shared" si="20"/>
        <v>1.1566820276497696</v>
      </c>
      <c r="R37" s="15"/>
      <c r="S37" s="14">
        <f t="shared" si="11"/>
        <v>1.0322580645161294</v>
      </c>
      <c r="T37" s="14">
        <f t="shared" si="18"/>
        <v>1.1182795698924735</v>
      </c>
      <c r="U37" s="15"/>
      <c r="V37" s="61"/>
      <c r="W37" s="16">
        <v>1</v>
      </c>
      <c r="X37" s="61"/>
      <c r="Y37" s="14">
        <f t="shared" si="19"/>
        <v>1.0855094726062466</v>
      </c>
      <c r="Z37" s="14">
        <f t="shared" si="12"/>
        <v>1.0752688172043015</v>
      </c>
      <c r="AA37" s="61"/>
      <c r="AB37" s="14">
        <f t="shared" ref="AB37:AC44" si="22">(P37+S37)/2</f>
        <v>1.0232974910394268</v>
      </c>
      <c r="AC37" s="14">
        <f t="shared" si="22"/>
        <v>1.1374807987711215</v>
      </c>
      <c r="AD37" s="15"/>
      <c r="AE37" s="61"/>
      <c r="AF37" s="17">
        <v>913</v>
      </c>
      <c r="AG37" s="18">
        <f t="shared" si="14"/>
        <v>3.3762322015334068</v>
      </c>
      <c r="AH37" s="18">
        <f t="shared" si="15"/>
        <v>3.200985761226725</v>
      </c>
      <c r="AI37" s="19"/>
      <c r="AJ37" s="18">
        <f t="shared" si="16"/>
        <v>6.5772179627601313</v>
      </c>
    </row>
    <row r="38" spans="1:36" x14ac:dyDescent="0.25">
      <c r="A38" s="79"/>
      <c r="B38" s="39" t="s">
        <v>58</v>
      </c>
      <c r="C38" s="40">
        <f>[1]GRH!AM117</f>
        <v>1395</v>
      </c>
      <c r="D38" s="41">
        <f>[1]GRH!AN117</f>
        <v>1455.0000000000002</v>
      </c>
      <c r="E38" s="40">
        <f>[1]GRH!AO117</f>
        <v>1162.5</v>
      </c>
      <c r="F38" s="41">
        <f>[1]GRH!AP117</f>
        <v>1042.5</v>
      </c>
      <c r="G38" s="40">
        <f>[1]GRH!AQ117</f>
        <v>930</v>
      </c>
      <c r="H38" s="41">
        <f>[1]GRH!AR117</f>
        <v>920.00000000000045</v>
      </c>
      <c r="I38" s="40">
        <f>[1]GRH!AS117</f>
        <v>620</v>
      </c>
      <c r="J38" s="41">
        <f>[1]GRH!AT117</f>
        <v>619.99999999999989</v>
      </c>
      <c r="K38" s="40">
        <f>[1]GRH!AU117</f>
        <v>0</v>
      </c>
      <c r="L38" s="41">
        <f>[1]GRH!AV117</f>
        <v>0</v>
      </c>
      <c r="M38" s="40">
        <f>[1]GRH!AW117</f>
        <v>0</v>
      </c>
      <c r="N38" s="41">
        <f>[1]GRH!AX117</f>
        <v>0</v>
      </c>
      <c r="O38" s="13"/>
      <c r="P38" s="14">
        <f t="shared" si="10"/>
        <v>1.0430107526881722</v>
      </c>
      <c r="Q38" s="14">
        <f t="shared" si="20"/>
        <v>0.89677419354838706</v>
      </c>
      <c r="R38" s="15"/>
      <c r="S38" s="14">
        <f t="shared" si="11"/>
        <v>0.98924731182795744</v>
      </c>
      <c r="T38" s="14">
        <f t="shared" si="18"/>
        <v>0.99999999999999978</v>
      </c>
      <c r="U38" s="15"/>
      <c r="V38" s="61"/>
      <c r="W38" s="16">
        <v>0.91299999999999992</v>
      </c>
      <c r="X38" s="61"/>
      <c r="Y38" s="14">
        <f t="shared" si="19"/>
        <v>0.96989247311827964</v>
      </c>
      <c r="Z38" s="14">
        <f t="shared" si="12"/>
        <v>0.99462365591397861</v>
      </c>
      <c r="AA38" s="61"/>
      <c r="AB38" s="14">
        <f t="shared" si="22"/>
        <v>1.0161290322580649</v>
      </c>
      <c r="AC38" s="14">
        <f t="shared" si="22"/>
        <v>0.94838709677419342</v>
      </c>
      <c r="AD38" s="15"/>
      <c r="AE38" s="61"/>
      <c r="AF38" s="17">
        <v>687</v>
      </c>
      <c r="AG38" s="18">
        <f t="shared" si="14"/>
        <v>3.4570596797671045</v>
      </c>
      <c r="AH38" s="18">
        <f t="shared" si="15"/>
        <v>2.4199417758369726</v>
      </c>
      <c r="AI38" s="19"/>
      <c r="AJ38" s="18">
        <f t="shared" si="16"/>
        <v>5.8770014556040762</v>
      </c>
    </row>
    <row r="39" spans="1:36" x14ac:dyDescent="0.25">
      <c r="A39" s="79"/>
      <c r="B39" s="39" t="s">
        <v>59</v>
      </c>
      <c r="C39" s="40">
        <f>[1]GRH!AM124</f>
        <v>2325</v>
      </c>
      <c r="D39" s="41">
        <f>[1]GRH!AN124</f>
        <v>1920.0000000000007</v>
      </c>
      <c r="E39" s="40">
        <f>[1]GRH!AO124</f>
        <v>2325</v>
      </c>
      <c r="F39" s="41">
        <f>[1]GRH!AP124</f>
        <v>1927.4999999999993</v>
      </c>
      <c r="G39" s="40">
        <f>[1]GRH!AQ124</f>
        <v>930</v>
      </c>
      <c r="H39" s="41">
        <f>[1]GRH!AR124</f>
        <v>1179.9999999999998</v>
      </c>
      <c r="I39" s="40">
        <f>[1]GRH!AS124</f>
        <v>930</v>
      </c>
      <c r="J39" s="41">
        <f>[1]GRH!AT124</f>
        <v>1159.9999999999998</v>
      </c>
      <c r="K39" s="40">
        <f>[1]GRH!AU124</f>
        <v>0</v>
      </c>
      <c r="L39" s="41">
        <f>[1]GRH!AV124</f>
        <v>0</v>
      </c>
      <c r="M39" s="40">
        <f>[1]GRH!AW124</f>
        <v>0</v>
      </c>
      <c r="N39" s="41">
        <f>[1]GRH!AX124</f>
        <v>0</v>
      </c>
      <c r="O39" s="13"/>
      <c r="P39" s="14">
        <f t="shared" si="10"/>
        <v>0.82580645161290356</v>
      </c>
      <c r="Q39" s="14">
        <f t="shared" si="20"/>
        <v>0.82903225806451586</v>
      </c>
      <c r="R39" s="15"/>
      <c r="S39" s="14">
        <f t="shared" si="11"/>
        <v>1.268817204301075</v>
      </c>
      <c r="T39" s="14">
        <f t="shared" si="18"/>
        <v>1.247311827956989</v>
      </c>
      <c r="U39" s="15"/>
      <c r="V39" s="61"/>
      <c r="W39" s="16">
        <v>0.95</v>
      </c>
      <c r="X39" s="61"/>
      <c r="Y39" s="14">
        <f t="shared" si="19"/>
        <v>0.82741935483870965</v>
      </c>
      <c r="Z39" s="14">
        <f t="shared" si="12"/>
        <v>1.258064516129032</v>
      </c>
      <c r="AA39" s="61"/>
      <c r="AB39" s="14">
        <f t="shared" si="22"/>
        <v>1.0473118279569893</v>
      </c>
      <c r="AC39" s="14">
        <f t="shared" si="22"/>
        <v>1.0381720430107524</v>
      </c>
      <c r="AD39" s="15"/>
      <c r="AE39" s="61"/>
      <c r="AF39" s="17">
        <v>730</v>
      </c>
      <c r="AG39" s="18">
        <f t="shared" si="14"/>
        <v>4.2465753424657544</v>
      </c>
      <c r="AH39" s="18">
        <f t="shared" si="15"/>
        <v>4.2294520547945194</v>
      </c>
      <c r="AI39" s="19"/>
      <c r="AJ39" s="18">
        <f t="shared" si="16"/>
        <v>8.4760273972602747</v>
      </c>
    </row>
    <row r="40" spans="1:36" x14ac:dyDescent="0.25">
      <c r="A40" s="79"/>
      <c r="B40" s="39" t="s">
        <v>60</v>
      </c>
      <c r="C40" s="40">
        <f>[1]GRH!AM131</f>
        <v>2790</v>
      </c>
      <c r="D40" s="41">
        <f>[1]GRH!AN131</f>
        <v>2865.0000000000014</v>
      </c>
      <c r="E40" s="40">
        <f>[1]GRH!AO131</f>
        <v>2325</v>
      </c>
      <c r="F40" s="41">
        <f>[1]GRH!AP131</f>
        <v>2640</v>
      </c>
      <c r="G40" s="40">
        <f>[1]GRH!AQ131</f>
        <v>1550</v>
      </c>
      <c r="H40" s="41">
        <f>[1]GRH!AR131</f>
        <v>1650.0000000000002</v>
      </c>
      <c r="I40" s="40">
        <f>[1]GRH!AS131</f>
        <v>1240</v>
      </c>
      <c r="J40" s="41">
        <f>[1]GRH!AT131</f>
        <v>1440</v>
      </c>
      <c r="K40" s="40">
        <f>[1]GRH!AU131</f>
        <v>0</v>
      </c>
      <c r="L40" s="41">
        <f>[1]GRH!AV131</f>
        <v>0</v>
      </c>
      <c r="M40" s="40">
        <f>[1]GRH!AW131</f>
        <v>0</v>
      </c>
      <c r="N40" s="41">
        <f>[1]GRH!AX131</f>
        <v>0</v>
      </c>
      <c r="O40" s="13"/>
      <c r="P40" s="14">
        <f t="shared" si="10"/>
        <v>1.0268817204301079</v>
      </c>
      <c r="Q40" s="14">
        <f t="shared" si="20"/>
        <v>1.1354838709677419</v>
      </c>
      <c r="R40" s="15"/>
      <c r="S40" s="14">
        <f t="shared" si="11"/>
        <v>1.0645161290322582</v>
      </c>
      <c r="T40" s="14">
        <f t="shared" si="18"/>
        <v>1.1612903225806452</v>
      </c>
      <c r="U40" s="15"/>
      <c r="V40" s="61"/>
      <c r="W40" s="16">
        <v>0.97060000000000002</v>
      </c>
      <c r="X40" s="61"/>
      <c r="Y40" s="14">
        <f t="shared" si="19"/>
        <v>1.0811827956989251</v>
      </c>
      <c r="Z40" s="14">
        <f t="shared" si="12"/>
        <v>1.1129032258064517</v>
      </c>
      <c r="AA40" s="61"/>
      <c r="AB40" s="14">
        <f t="shared" si="22"/>
        <v>1.045698924731183</v>
      </c>
      <c r="AC40" s="14">
        <f t="shared" si="22"/>
        <v>1.1483870967741936</v>
      </c>
      <c r="AD40" s="15"/>
      <c r="AE40" s="61"/>
      <c r="AF40" s="17">
        <v>991</v>
      </c>
      <c r="AG40" s="18">
        <f t="shared" si="14"/>
        <v>4.5560040363269447</v>
      </c>
      <c r="AH40" s="18">
        <f t="shared" si="15"/>
        <v>4.1170534813319879</v>
      </c>
      <c r="AI40" s="19"/>
      <c r="AJ40" s="18">
        <f t="shared" si="16"/>
        <v>8.6730575176589326</v>
      </c>
    </row>
    <row r="41" spans="1:36" x14ac:dyDescent="0.25">
      <c r="A41" s="79"/>
      <c r="B41" s="39" t="s">
        <v>61</v>
      </c>
      <c r="C41" s="40">
        <f>[1]GRH!AM138</f>
        <v>1395</v>
      </c>
      <c r="D41" s="40">
        <f>[1]GRH!AN138</f>
        <v>1334.9999999999998</v>
      </c>
      <c r="E41" s="40">
        <f>[1]GRH!AO138</f>
        <v>637.5</v>
      </c>
      <c r="F41" s="40">
        <f>[1]GRH!AP138</f>
        <v>735.00000000000023</v>
      </c>
      <c r="G41" s="40">
        <f>[1]GRH!AQ138</f>
        <v>620</v>
      </c>
      <c r="H41" s="40">
        <f>[1]GRH!AR138</f>
        <v>619.99999999999989</v>
      </c>
      <c r="I41" s="40">
        <f>[1]GRH!AS138</f>
        <v>620</v>
      </c>
      <c r="J41" s="40">
        <f>[1]GRH!AT138</f>
        <v>600</v>
      </c>
      <c r="K41" s="40">
        <f>[1]GRH!AU138</f>
        <v>0</v>
      </c>
      <c r="L41" s="40">
        <f>[1]GRH!AV138</f>
        <v>0</v>
      </c>
      <c r="M41" s="40">
        <f>[1]GRH!AW138</f>
        <v>0</v>
      </c>
      <c r="N41" s="40">
        <f>[1]GRH!AX138</f>
        <v>0</v>
      </c>
      <c r="O41" s="13"/>
      <c r="P41" s="14">
        <f t="shared" si="10"/>
        <v>0.95698924731182777</v>
      </c>
      <c r="Q41" s="14">
        <f t="shared" si="20"/>
        <v>1.1529411764705886</v>
      </c>
      <c r="R41" s="15"/>
      <c r="S41" s="14">
        <f t="shared" si="11"/>
        <v>0.99999999999999978</v>
      </c>
      <c r="T41" s="14">
        <f t="shared" si="18"/>
        <v>0.967741935483871</v>
      </c>
      <c r="U41" s="15"/>
      <c r="V41" s="61"/>
      <c r="W41" s="16">
        <v>1</v>
      </c>
      <c r="X41" s="61"/>
      <c r="Y41" s="14">
        <f t="shared" si="19"/>
        <v>1.0549652118912083</v>
      </c>
      <c r="Z41" s="14">
        <f t="shared" si="12"/>
        <v>0.98387096774193539</v>
      </c>
      <c r="AA41" s="61"/>
      <c r="AB41" s="14">
        <f t="shared" si="22"/>
        <v>0.97849462365591378</v>
      </c>
      <c r="AC41" s="14">
        <f t="shared" si="22"/>
        <v>1.0603415559772298</v>
      </c>
      <c r="AD41" s="15"/>
      <c r="AE41" s="61"/>
      <c r="AF41" s="17">
        <v>554</v>
      </c>
      <c r="AG41" s="18">
        <f t="shared" si="14"/>
        <v>3.5288808664259919</v>
      </c>
      <c r="AH41" s="18">
        <f t="shared" si="15"/>
        <v>2.4097472924187731</v>
      </c>
      <c r="AI41" s="19"/>
      <c r="AJ41" s="18">
        <f t="shared" si="16"/>
        <v>5.9386281588447654</v>
      </c>
    </row>
    <row r="42" spans="1:36" x14ac:dyDescent="0.25">
      <c r="A42" s="79"/>
      <c r="B42" s="39" t="s">
        <v>62</v>
      </c>
      <c r="C42" s="40">
        <f>[1]GRH!AM145</f>
        <v>1860</v>
      </c>
      <c r="D42" s="41">
        <f>[1]GRH!AN145</f>
        <v>2017.4999999999995</v>
      </c>
      <c r="E42" s="40">
        <f>[1]GRH!AO145</f>
        <v>1743.75</v>
      </c>
      <c r="F42" s="41">
        <f>[1]GRH!AP145</f>
        <v>1875</v>
      </c>
      <c r="G42" s="40">
        <f>[1]GRH!AQ145</f>
        <v>930</v>
      </c>
      <c r="H42" s="41">
        <f>[1]GRH!AR145</f>
        <v>990.00000000000034</v>
      </c>
      <c r="I42" s="40">
        <f>[1]GRH!AS145</f>
        <v>620</v>
      </c>
      <c r="J42" s="41">
        <f>[1]GRH!AT145</f>
        <v>1020.0000000000003</v>
      </c>
      <c r="K42" s="40">
        <f>[1]GRH!AU145</f>
        <v>0</v>
      </c>
      <c r="L42" s="41">
        <f>[1]GRH!AV145</f>
        <v>0</v>
      </c>
      <c r="M42" s="40">
        <f>[1]GRH!AW145</f>
        <v>0</v>
      </c>
      <c r="N42" s="41">
        <f>[1]GRH!AX145</f>
        <v>0</v>
      </c>
      <c r="O42" s="13"/>
      <c r="P42" s="14">
        <f t="shared" si="10"/>
        <v>1.0846774193548385</v>
      </c>
      <c r="Q42" s="14">
        <f t="shared" si="20"/>
        <v>1.075268817204301</v>
      </c>
      <c r="R42" s="15"/>
      <c r="S42" s="14">
        <f t="shared" si="11"/>
        <v>1.0645161290322585</v>
      </c>
      <c r="T42" s="14">
        <f>J42/I42</f>
        <v>1.6451612903225812</v>
      </c>
      <c r="U42" s="15"/>
      <c r="V42" s="61"/>
      <c r="W42" s="16">
        <v>1</v>
      </c>
      <c r="X42" s="61"/>
      <c r="Y42" s="14">
        <f t="shared" si="19"/>
        <v>1.0799731182795698</v>
      </c>
      <c r="Z42" s="14">
        <f t="shared" si="12"/>
        <v>1.3548387096774199</v>
      </c>
      <c r="AA42" s="61"/>
      <c r="AB42" s="14">
        <f t="shared" si="22"/>
        <v>1.0745967741935485</v>
      </c>
      <c r="AC42" s="14">
        <f t="shared" si="22"/>
        <v>1.360215053763441</v>
      </c>
      <c r="AD42" s="15"/>
      <c r="AE42" s="61"/>
      <c r="AF42" s="17">
        <v>848</v>
      </c>
      <c r="AG42" s="18">
        <f t="shared" si="14"/>
        <v>3.5465801886792452</v>
      </c>
      <c r="AH42" s="18">
        <f t="shared" si="15"/>
        <v>3.413915094339623</v>
      </c>
      <c r="AI42" s="19"/>
      <c r="AJ42" s="18">
        <f t="shared" si="16"/>
        <v>6.9604952830188678</v>
      </c>
    </row>
    <row r="43" spans="1:36" x14ac:dyDescent="0.25">
      <c r="A43" s="79"/>
      <c r="B43" s="39" t="s">
        <v>63</v>
      </c>
      <c r="C43" s="40">
        <f>[1]GRH!AM152</f>
        <v>1395</v>
      </c>
      <c r="D43" s="40">
        <f>[1]GRH!AN152</f>
        <v>1395</v>
      </c>
      <c r="E43" s="40">
        <f>[1]GRH!AO152</f>
        <v>1860</v>
      </c>
      <c r="F43" s="40">
        <f>[1]GRH!AP152</f>
        <v>1792.5000000000007</v>
      </c>
      <c r="G43" s="40">
        <f>[1]GRH!AQ152</f>
        <v>620</v>
      </c>
      <c r="H43" s="40">
        <f>[1]GRH!AR152</f>
        <v>619.99999999999989</v>
      </c>
      <c r="I43" s="40">
        <f>[1]GRH!AS152</f>
        <v>930</v>
      </c>
      <c r="J43" s="40">
        <f>[1]GRH!AT152</f>
        <v>950.00000000000045</v>
      </c>
      <c r="K43" s="40">
        <f>[1]GRH!AU152</f>
        <v>0</v>
      </c>
      <c r="L43" s="40">
        <f>[1]GRH!AV152</f>
        <v>0</v>
      </c>
      <c r="M43" s="40">
        <f>[1]GRH!AW152</f>
        <v>922.5</v>
      </c>
      <c r="N43" s="41">
        <f>[1]GRH!AX152</f>
        <v>509.99999999999994</v>
      </c>
      <c r="O43" s="13"/>
      <c r="P43" s="14">
        <f t="shared" si="10"/>
        <v>1</v>
      </c>
      <c r="Q43" s="14">
        <f t="shared" si="20"/>
        <v>0.9637096774193552</v>
      </c>
      <c r="R43" s="14">
        <f>[1]GRH!AJ156/[1]GRH!AI156</f>
        <v>0.55284552845528445</v>
      </c>
      <c r="S43" s="14">
        <f t="shared" si="11"/>
        <v>0.99999999999999978</v>
      </c>
      <c r="T43" s="14">
        <f t="shared" si="18"/>
        <v>1.0215053763440864</v>
      </c>
      <c r="U43" s="14" t="e">
        <f>[1]GRH!AJ157/[1]GRH!AI157</f>
        <v>#DIV/0!</v>
      </c>
      <c r="V43" s="61"/>
      <c r="W43" s="16">
        <v>1</v>
      </c>
      <c r="X43" s="61"/>
      <c r="Y43" s="14">
        <f>SUM(P43:R43)/3</f>
        <v>0.83885173529154644</v>
      </c>
      <c r="Z43" s="14">
        <f t="shared" si="12"/>
        <v>1.010752688172043</v>
      </c>
      <c r="AA43" s="61"/>
      <c r="AB43" s="14">
        <f t="shared" si="22"/>
        <v>0.99999999999999989</v>
      </c>
      <c r="AC43" s="14">
        <f t="shared" si="22"/>
        <v>0.99260752688172083</v>
      </c>
      <c r="AD43" s="14">
        <f>N43/M43</f>
        <v>0.55284552845528445</v>
      </c>
      <c r="AE43" s="61"/>
      <c r="AF43" s="17">
        <v>872</v>
      </c>
      <c r="AG43" s="18">
        <f t="shared" si="14"/>
        <v>2.3107798165137616</v>
      </c>
      <c r="AH43" s="18">
        <f t="shared" si="15"/>
        <v>3.1450688073394506</v>
      </c>
      <c r="AI43" s="18">
        <f>N43/AF43</f>
        <v>0.5848623853211008</v>
      </c>
      <c r="AJ43" s="18">
        <f>(D43+F43+H43+J43+N43)/AF43</f>
        <v>6.0407110091743137</v>
      </c>
    </row>
    <row r="44" spans="1:36" x14ac:dyDescent="0.25">
      <c r="A44" s="80"/>
      <c r="B44" s="24" t="s">
        <v>64</v>
      </c>
      <c r="C44" s="63">
        <f>[1]GRH!AM161</f>
        <v>2976</v>
      </c>
      <c r="D44" s="64">
        <f>[1]GRH!AN161</f>
        <v>3652.5000000000014</v>
      </c>
      <c r="E44" s="63">
        <f>[1]GRH!AO161</f>
        <v>1116</v>
      </c>
      <c r="F44" s="64">
        <f>[1]GRH!AP161</f>
        <v>922.50000000000034</v>
      </c>
      <c r="G44" s="63">
        <f>[1]GRH!AQ161</f>
        <v>2232</v>
      </c>
      <c r="H44" s="64">
        <f>[1]GRH!AR161</f>
        <v>1850.0000000000009</v>
      </c>
      <c r="I44" s="63">
        <f>[1]GRH!AS161</f>
        <v>744</v>
      </c>
      <c r="J44" s="64">
        <f>[1]GRH!AT161</f>
        <v>580</v>
      </c>
      <c r="K44" s="63">
        <f>[1]GRH!AU161</f>
        <v>0</v>
      </c>
      <c r="L44" s="64">
        <f>[1]GRH!AV161</f>
        <v>0</v>
      </c>
      <c r="M44" s="63">
        <f>[1]GRH!AW161</f>
        <v>0</v>
      </c>
      <c r="N44" s="64">
        <f>[1]GRH!AX161</f>
        <v>0</v>
      </c>
      <c r="O44" s="65"/>
      <c r="P44" s="14">
        <f t="shared" si="10"/>
        <v>1.2273185483870972</v>
      </c>
      <c r="Q44" s="14">
        <f t="shared" si="20"/>
        <v>0.82661290322580672</v>
      </c>
      <c r="R44" s="15"/>
      <c r="S44" s="14">
        <f t="shared" si="11"/>
        <v>0.82885304659498249</v>
      </c>
      <c r="T44" s="14">
        <f t="shared" si="18"/>
        <v>0.77956989247311825</v>
      </c>
      <c r="U44" s="15"/>
      <c r="V44" s="66"/>
      <c r="W44" s="16" t="s">
        <v>29</v>
      </c>
      <c r="X44" s="66"/>
      <c r="Y44" s="14">
        <f t="shared" si="19"/>
        <v>1.026965725806452</v>
      </c>
      <c r="Z44" s="14">
        <f t="shared" si="12"/>
        <v>0.80421146953405032</v>
      </c>
      <c r="AA44" s="66"/>
      <c r="AB44" s="14">
        <f t="shared" si="22"/>
        <v>1.0280857974910398</v>
      </c>
      <c r="AC44" s="14">
        <f t="shared" si="22"/>
        <v>0.80309139784946248</v>
      </c>
      <c r="AD44" s="15"/>
      <c r="AE44" s="66"/>
      <c r="AF44" s="17">
        <v>885</v>
      </c>
      <c r="AG44" s="18">
        <f t="shared" si="14"/>
        <v>6.2175141242937872</v>
      </c>
      <c r="AH44" s="18">
        <f t="shared" si="15"/>
        <v>1.6977401129943508</v>
      </c>
      <c r="AI44" s="19"/>
      <c r="AJ44" s="18">
        <f t="shared" si="16"/>
        <v>7.9152542372881385</v>
      </c>
    </row>
    <row r="45" spans="1:36" x14ac:dyDescent="0.25">
      <c r="A45" s="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x14ac:dyDescent="0.25">
      <c r="A46" s="2"/>
    </row>
    <row r="47" spans="1:36" x14ac:dyDescent="0.25">
      <c r="A47" s="2"/>
      <c r="E47" s="45"/>
      <c r="F47" s="45"/>
    </row>
  </sheetData>
  <mergeCells count="34">
    <mergeCell ref="A3:B3"/>
    <mergeCell ref="A21:A44"/>
    <mergeCell ref="AD2:AD3"/>
    <mergeCell ref="AF2:AF3"/>
    <mergeCell ref="AG2:AG3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S1:U1"/>
    <mergeCell ref="P2:P3"/>
    <mergeCell ref="Q2:Q3"/>
    <mergeCell ref="R2:R3"/>
    <mergeCell ref="S2:S3"/>
    <mergeCell ref="AH2:AH3"/>
  </mergeCells>
  <conditionalFormatting sqref="S4:T44 P4:Q44 AB4:AC44 Y4:Z44">
    <cfRule type="cellIs" dxfId="21" priority="21" operator="between">
      <formula>0.1</formula>
      <formula>0.8499999999</formula>
    </cfRule>
    <cfRule type="cellIs" dxfId="20" priority="22" operator="between">
      <formula>0.9</formula>
      <formula>1.2</formula>
    </cfRule>
  </conditionalFormatting>
  <conditionalFormatting sqref="S4:T44 P4:Q44 AB4:AC44 Y4:Z44">
    <cfRule type="cellIs" dxfId="19" priority="16" operator="between">
      <formula>0.85</formula>
      <formula>0.8999</formula>
    </cfRule>
    <cfRule type="cellIs" dxfId="18" priority="18" operator="greaterThanOrEqual">
      <formula>1.2</formula>
    </cfRule>
  </conditionalFormatting>
  <conditionalFormatting sqref="R4:R44">
    <cfRule type="cellIs" dxfId="17" priority="14" operator="between">
      <formula>0.1</formula>
      <formula>0.8499999999</formula>
    </cfRule>
    <cfRule type="cellIs" dxfId="16" priority="15" operator="between">
      <formula>0.9</formula>
      <formula>1.2</formula>
    </cfRule>
  </conditionalFormatting>
  <conditionalFormatting sqref="R4:R44">
    <cfRule type="cellIs" dxfId="15" priority="12" operator="between">
      <formula>0.85</formula>
      <formula>0.8999</formula>
    </cfRule>
    <cfRule type="cellIs" dxfId="14" priority="13" operator="greaterThanOrEqual">
      <formula>1.2</formula>
    </cfRule>
  </conditionalFormatting>
  <conditionalFormatting sqref="U4:U44">
    <cfRule type="cellIs" dxfId="13" priority="10" operator="between">
      <formula>0.1</formula>
      <formula>0.8499999999</formula>
    </cfRule>
    <cfRule type="cellIs" dxfId="12" priority="11" operator="between">
      <formula>0.9</formula>
      <formula>1.2</formula>
    </cfRule>
  </conditionalFormatting>
  <conditionalFormatting sqref="U4:U44">
    <cfRule type="cellIs" dxfId="11" priority="8" operator="between">
      <formula>0.85</formula>
      <formula>0.8999</formula>
    </cfRule>
    <cfRule type="cellIs" dxfId="10" priority="9" operator="greaterThanOrEqual">
      <formula>1.2</formula>
    </cfRule>
  </conditionalFormatting>
  <conditionalFormatting sqref="AD4:AD44">
    <cfRule type="cellIs" dxfId="9" priority="6" operator="between">
      <formula>0.1</formula>
      <formula>0.8499999999</formula>
    </cfRule>
    <cfRule type="cellIs" dxfId="8" priority="7" operator="between">
      <formula>0.9</formula>
      <formula>1.2</formula>
    </cfRule>
  </conditionalFormatting>
  <conditionalFormatting sqref="AD4:AD44">
    <cfRule type="cellIs" dxfId="7" priority="4" operator="between">
      <formula>0.85</formula>
      <formula>0.8999</formula>
    </cfRule>
    <cfRule type="cellIs" dxfId="6" priority="5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17" operator="between">
      <formula>0.959</formula>
      <formula>0.94</formula>
    </cfRule>
    <cfRule type="cellIs" dxfId="1" priority="19" operator="lessThan">
      <formula>0.939</formula>
    </cfRule>
    <cfRule type="cellIs" dxfId="0" priority="20" operator="greaterThanOrEqual">
      <formula>0.96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Safer Staffing Jan20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dcterms:created xsi:type="dcterms:W3CDTF">2020-02-10T13:30:16Z</dcterms:created>
  <dcterms:modified xsi:type="dcterms:W3CDTF">2020-02-25T14:03:22Z</dcterms:modified>
</cp:coreProperties>
</file>